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.macy\Desktop\CCC schedules\"/>
    </mc:Choice>
  </mc:AlternateContent>
  <bookViews>
    <workbookView xWindow="0" yWindow="0" windowWidth="28755" windowHeight="12255"/>
  </bookViews>
  <sheets>
    <sheet name="Events" sheetId="6" r:id="rId1"/>
    <sheet name=" Girls Scoring" sheetId="7" r:id="rId2"/>
    <sheet name="Announcement" sheetId="8" r:id="rId3"/>
  </sheets>
  <definedNames>
    <definedName name="_xlnm.Print_Area" localSheetId="1">' Girls Scoring'!$A$1:$R$58</definedName>
  </definedNames>
  <calcPr calcId="152511"/>
</workbook>
</file>

<file path=xl/calcChain.xml><?xml version="1.0" encoding="utf-8"?>
<calcChain xmlns="http://schemas.openxmlformats.org/spreadsheetml/2006/main">
  <c r="C13" i="7" l="1"/>
  <c r="I18" i="7"/>
  <c r="K46" i="7"/>
  <c r="J46" i="7"/>
  <c r="I46" i="7"/>
  <c r="H46" i="7"/>
  <c r="G46" i="7"/>
  <c r="K28" i="7"/>
  <c r="J28" i="7"/>
  <c r="I28" i="7"/>
  <c r="H28" i="7"/>
  <c r="G28" i="7"/>
  <c r="K13" i="7"/>
  <c r="J13" i="7"/>
  <c r="I13" i="7"/>
  <c r="H13" i="7"/>
  <c r="G13" i="7"/>
  <c r="M52" i="7"/>
  <c r="L52" i="7"/>
  <c r="K52" i="7"/>
  <c r="J52" i="7"/>
  <c r="I52" i="7"/>
  <c r="H52" i="7"/>
  <c r="G52" i="7"/>
  <c r="M51" i="7"/>
  <c r="L51" i="7"/>
  <c r="K51" i="7"/>
  <c r="J51" i="7"/>
  <c r="I51" i="7"/>
  <c r="H51" i="7"/>
  <c r="G51" i="7"/>
  <c r="C53" i="7"/>
  <c r="C52" i="7"/>
  <c r="C23" i="7"/>
  <c r="C22" i="7"/>
  <c r="M22" i="7"/>
  <c r="L22" i="7"/>
  <c r="K22" i="7"/>
  <c r="J22" i="7"/>
  <c r="I22" i="7"/>
  <c r="H22" i="7"/>
  <c r="G22" i="7"/>
  <c r="M21" i="7"/>
  <c r="L21" i="7"/>
  <c r="K21" i="7"/>
  <c r="J21" i="7"/>
  <c r="I21" i="7"/>
  <c r="H21" i="7"/>
  <c r="G21" i="7"/>
  <c r="M55" i="7"/>
  <c r="L55" i="7"/>
  <c r="M54" i="7"/>
  <c r="L54" i="7"/>
  <c r="M49" i="7"/>
  <c r="L49" i="7"/>
  <c r="M48" i="7"/>
  <c r="L48" i="7"/>
  <c r="M46" i="7"/>
  <c r="L46" i="7"/>
  <c r="M45" i="7"/>
  <c r="L45" i="7"/>
  <c r="M43" i="7"/>
  <c r="L43" i="7"/>
  <c r="M42" i="7"/>
  <c r="L42" i="7"/>
  <c r="M40" i="7"/>
  <c r="L40" i="7"/>
  <c r="M39" i="7"/>
  <c r="L39" i="7"/>
  <c r="M37" i="7"/>
  <c r="L37" i="7"/>
  <c r="M36" i="7"/>
  <c r="L36" i="7"/>
  <c r="M34" i="7"/>
  <c r="L34" i="7"/>
  <c r="M33" i="7"/>
  <c r="L33" i="7"/>
  <c r="M31" i="7"/>
  <c r="L31" i="7"/>
  <c r="M30" i="7"/>
  <c r="L30" i="7"/>
  <c r="M28" i="7"/>
  <c r="L28" i="7"/>
  <c r="M27" i="7"/>
  <c r="L27" i="7"/>
  <c r="M25" i="7"/>
  <c r="L25" i="7"/>
  <c r="M24" i="7"/>
  <c r="L24" i="7"/>
  <c r="M19" i="7"/>
  <c r="L19" i="7"/>
  <c r="M18" i="7"/>
  <c r="L18" i="7"/>
  <c r="M16" i="7"/>
  <c r="L16" i="7"/>
  <c r="M15" i="7"/>
  <c r="L15" i="7"/>
  <c r="M12" i="7"/>
  <c r="L12" i="7"/>
  <c r="M10" i="7"/>
  <c r="L10" i="7"/>
  <c r="M9" i="7"/>
  <c r="L9" i="7"/>
  <c r="M7" i="7"/>
  <c r="L7" i="7"/>
  <c r="M6" i="7"/>
  <c r="L6" i="7"/>
  <c r="E8" i="7"/>
  <c r="F8" i="7"/>
  <c r="E11" i="7"/>
  <c r="F11" i="7"/>
  <c r="E14" i="7"/>
  <c r="F14" i="7"/>
  <c r="E17" i="7"/>
  <c r="F17" i="7"/>
  <c r="E20" i="7"/>
  <c r="F20" i="7"/>
  <c r="E26" i="7"/>
  <c r="F26" i="7"/>
  <c r="E29" i="7"/>
  <c r="F29" i="7"/>
  <c r="E32" i="7"/>
  <c r="F32" i="7"/>
  <c r="E35" i="7"/>
  <c r="F35" i="7"/>
  <c r="E38" i="7"/>
  <c r="F38" i="7"/>
  <c r="E41" i="7"/>
  <c r="F41" i="7"/>
  <c r="E44" i="7"/>
  <c r="F44" i="7"/>
  <c r="E47" i="7"/>
  <c r="F47" i="7"/>
  <c r="E50" i="7"/>
  <c r="F50" i="7"/>
  <c r="E56" i="7"/>
  <c r="F56" i="7"/>
  <c r="K42" i="7"/>
  <c r="J42" i="7"/>
  <c r="I42" i="7"/>
  <c r="H42" i="7"/>
  <c r="G42" i="7"/>
  <c r="K24" i="7"/>
  <c r="J24" i="7"/>
  <c r="I24" i="7"/>
  <c r="H24" i="7"/>
  <c r="G24" i="7"/>
  <c r="K9" i="7"/>
  <c r="J9" i="7"/>
  <c r="I9" i="7"/>
  <c r="H9" i="7"/>
  <c r="G9" i="7"/>
  <c r="K15" i="7" l="1"/>
  <c r="K55" i="7"/>
  <c r="K54" i="7"/>
  <c r="J49" i="7"/>
  <c r="K49" i="7"/>
  <c r="K48" i="7"/>
  <c r="K45" i="7"/>
  <c r="K43" i="7"/>
  <c r="K40" i="7"/>
  <c r="K39" i="7"/>
  <c r="K37" i="7"/>
  <c r="K36" i="7"/>
  <c r="K34" i="7"/>
  <c r="K33" i="7"/>
  <c r="K31" i="7"/>
  <c r="K30" i="7"/>
  <c r="K27" i="7"/>
  <c r="K25" i="7"/>
  <c r="K19" i="7"/>
  <c r="K18" i="7"/>
  <c r="K16" i="7"/>
  <c r="K7" i="7"/>
  <c r="J7" i="7"/>
  <c r="K12" i="7"/>
  <c r="K10" i="7"/>
  <c r="K6" i="7"/>
  <c r="E36" i="6"/>
  <c r="B36" i="6"/>
  <c r="J55" i="7" l="1"/>
  <c r="I55" i="7"/>
  <c r="H55" i="7"/>
  <c r="G55" i="7"/>
  <c r="C56" i="7"/>
  <c r="C55" i="7"/>
  <c r="I49" i="7"/>
  <c r="H49" i="7"/>
  <c r="G49" i="7"/>
  <c r="C50" i="7"/>
  <c r="C49" i="7"/>
  <c r="C47" i="7"/>
  <c r="C46" i="7"/>
  <c r="J43" i="7"/>
  <c r="I43" i="7"/>
  <c r="H43" i="7"/>
  <c r="G43" i="7"/>
  <c r="C44" i="7"/>
  <c r="C43" i="7"/>
  <c r="J31" i="7"/>
  <c r="I31" i="7"/>
  <c r="H31" i="7"/>
  <c r="G31" i="7"/>
  <c r="C32" i="7"/>
  <c r="C31" i="7"/>
  <c r="C41" i="7"/>
  <c r="C40" i="7"/>
  <c r="J40" i="7"/>
  <c r="I40" i="7"/>
  <c r="H40" i="7"/>
  <c r="G40" i="7"/>
  <c r="J37" i="7"/>
  <c r="I37" i="7"/>
  <c r="H37" i="7"/>
  <c r="G37" i="7"/>
  <c r="C38" i="7"/>
  <c r="C37" i="7"/>
  <c r="J34" i="7"/>
  <c r="I34" i="7"/>
  <c r="H34" i="7"/>
  <c r="G34" i="7"/>
  <c r="C35" i="7"/>
  <c r="C34" i="7"/>
  <c r="C28" i="7"/>
  <c r="C29" i="7"/>
  <c r="C26" i="7"/>
  <c r="C25" i="7"/>
  <c r="J25" i="7"/>
  <c r="I25" i="7"/>
  <c r="H25" i="7"/>
  <c r="G25" i="7"/>
  <c r="J19" i="7"/>
  <c r="I19" i="7"/>
  <c r="H19" i="7"/>
  <c r="G19" i="7"/>
  <c r="C20" i="7"/>
  <c r="C19" i="7"/>
  <c r="C17" i="7"/>
  <c r="C16" i="7"/>
  <c r="J16" i="7"/>
  <c r="I16" i="7"/>
  <c r="H16" i="7"/>
  <c r="G16" i="7"/>
  <c r="C14" i="7"/>
  <c r="C11" i="7"/>
  <c r="C8" i="7"/>
  <c r="J10" i="7"/>
  <c r="I10" i="7"/>
  <c r="H10" i="7"/>
  <c r="G10" i="7"/>
  <c r="C10" i="7"/>
  <c r="B33" i="6"/>
  <c r="B35" i="6"/>
  <c r="C7" i="7"/>
  <c r="H7" i="7"/>
  <c r="G7" i="7"/>
  <c r="I7" i="7"/>
  <c r="G6" i="7"/>
  <c r="J6" i="7"/>
  <c r="I6" i="7"/>
  <c r="H6" i="7"/>
  <c r="J15" i="7"/>
  <c r="J54" i="7"/>
  <c r="I54" i="7"/>
  <c r="H54" i="7"/>
  <c r="J48" i="7"/>
  <c r="I48" i="7"/>
  <c r="H48" i="7"/>
  <c r="J45" i="7"/>
  <c r="I45" i="7"/>
  <c r="H45" i="7"/>
  <c r="G45" i="7"/>
  <c r="J30" i="7"/>
  <c r="I30" i="7"/>
  <c r="H30" i="7"/>
  <c r="J39" i="7"/>
  <c r="I39" i="7"/>
  <c r="H39" i="7"/>
  <c r="J36" i="7"/>
  <c r="I36" i="7"/>
  <c r="H36" i="7"/>
  <c r="J33" i="7"/>
  <c r="I33" i="7"/>
  <c r="H33" i="7"/>
  <c r="G33" i="7"/>
  <c r="G54" i="7"/>
  <c r="G48" i="7"/>
  <c r="G30" i="7"/>
  <c r="G39" i="7"/>
  <c r="G36" i="7"/>
  <c r="J27" i="7"/>
  <c r="I27" i="7"/>
  <c r="H27" i="7"/>
  <c r="G27" i="7"/>
  <c r="J18" i="7"/>
  <c r="H18" i="7"/>
  <c r="G18" i="7"/>
  <c r="I15" i="7"/>
  <c r="H15" i="7"/>
  <c r="G15" i="7"/>
  <c r="J12" i="7"/>
  <c r="I12" i="7"/>
  <c r="H12" i="7"/>
  <c r="G12" i="7"/>
  <c r="P5" i="7"/>
  <c r="Q5" i="7"/>
  <c r="R5" i="7"/>
  <c r="O5" i="7"/>
  <c r="R3" i="7"/>
  <c r="Q3" i="7"/>
  <c r="O3" i="7"/>
  <c r="E35" i="6"/>
  <c r="E33" i="6"/>
  <c r="Q51" i="7" l="1"/>
  <c r="P51" i="7"/>
  <c r="O51" i="7"/>
  <c r="R51" i="7"/>
  <c r="R21" i="7"/>
  <c r="R53" i="7"/>
  <c r="R23" i="7"/>
  <c r="O53" i="7"/>
  <c r="O23" i="7"/>
  <c r="O21" i="7"/>
  <c r="P23" i="7"/>
  <c r="P21" i="7"/>
  <c r="P53" i="7"/>
  <c r="Q23" i="7"/>
  <c r="Q21" i="7"/>
  <c r="Q53" i="7"/>
  <c r="Q29" i="7"/>
  <c r="R29" i="7"/>
  <c r="O29" i="7"/>
  <c r="P29" i="7"/>
  <c r="O56" i="7"/>
  <c r="P56" i="7"/>
  <c r="Q56" i="7"/>
  <c r="R56" i="7"/>
  <c r="O17" i="7"/>
  <c r="P17" i="7"/>
  <c r="Q17" i="7"/>
  <c r="R17" i="7"/>
  <c r="O26" i="7"/>
  <c r="P26" i="7"/>
  <c r="Q26" i="7"/>
  <c r="R26" i="7"/>
  <c r="Q24" i="7"/>
  <c r="O24" i="7"/>
  <c r="R24" i="7"/>
  <c r="Q35" i="7"/>
  <c r="R35" i="7"/>
  <c r="O35" i="7"/>
  <c r="P35" i="7"/>
  <c r="Q41" i="7"/>
  <c r="R41" i="7"/>
  <c r="O41" i="7"/>
  <c r="P41" i="7"/>
  <c r="Q44" i="7"/>
  <c r="R44" i="7"/>
  <c r="O44" i="7"/>
  <c r="P44" i="7"/>
  <c r="O42" i="7"/>
  <c r="R42" i="7"/>
  <c r="Q42" i="7"/>
  <c r="O50" i="7"/>
  <c r="P50" i="7"/>
  <c r="Q50" i="7"/>
  <c r="R50" i="7"/>
  <c r="Q11" i="7"/>
  <c r="R11" i="7"/>
  <c r="O11" i="7"/>
  <c r="P11" i="7"/>
  <c r="O9" i="7"/>
  <c r="R9" i="7"/>
  <c r="Q9" i="7"/>
  <c r="O14" i="7"/>
  <c r="P14" i="7"/>
  <c r="Q14" i="7"/>
  <c r="R14" i="7"/>
  <c r="O20" i="7"/>
  <c r="P20" i="7"/>
  <c r="Q20" i="7"/>
  <c r="R20" i="7"/>
  <c r="Q38" i="7"/>
  <c r="R38" i="7"/>
  <c r="O38" i="7"/>
  <c r="P38" i="7"/>
  <c r="Q32" i="7"/>
  <c r="R32" i="7"/>
  <c r="O32" i="7"/>
  <c r="P32" i="7"/>
  <c r="O47" i="7"/>
  <c r="P47" i="7"/>
  <c r="Q47" i="7"/>
  <c r="R47" i="7"/>
  <c r="Q39" i="7"/>
  <c r="R39" i="7"/>
  <c r="O39" i="7"/>
  <c r="R18" i="7"/>
  <c r="O18" i="7"/>
  <c r="Q18" i="7"/>
  <c r="O45" i="7"/>
  <c r="R45" i="7"/>
  <c r="Q45" i="7"/>
  <c r="O27" i="7"/>
  <c r="Q27" i="7"/>
  <c r="R27" i="7"/>
  <c r="O48" i="7"/>
  <c r="Q48" i="7"/>
  <c r="R48" i="7"/>
  <c r="Q33" i="7"/>
  <c r="R33" i="7"/>
  <c r="O33" i="7"/>
  <c r="O54" i="7"/>
  <c r="Q54" i="7"/>
  <c r="R54" i="7"/>
  <c r="Q30" i="7"/>
  <c r="R30" i="7"/>
  <c r="O30" i="7"/>
  <c r="P36" i="7"/>
  <c r="Q36" i="7"/>
  <c r="R36" i="7"/>
  <c r="O36" i="7"/>
  <c r="P15" i="7"/>
  <c r="R15" i="7"/>
  <c r="Q15" i="7"/>
  <c r="O15" i="7"/>
  <c r="R12" i="7"/>
  <c r="P12" i="7"/>
  <c r="Q6" i="7"/>
  <c r="R6" i="7"/>
  <c r="O6" i="7"/>
  <c r="Q8" i="7"/>
  <c r="R8" i="7"/>
  <c r="O8" i="7"/>
  <c r="P8" i="7"/>
  <c r="Q57" i="7" l="1"/>
  <c r="J35" i="6" s="1"/>
  <c r="O57" i="7"/>
  <c r="J33" i="6" s="1"/>
  <c r="R57" i="7"/>
  <c r="J36" i="6" s="1"/>
  <c r="P57" i="7"/>
  <c r="J34" i="6" s="1"/>
  <c r="R58" i="7" l="1"/>
  <c r="H36" i="6" s="1"/>
  <c r="O58" i="7"/>
  <c r="H33" i="6" s="1"/>
  <c r="P58" i="7"/>
  <c r="H34" i="6" s="1"/>
  <c r="Q58" i="7"/>
  <c r="H35" i="6" s="1"/>
</calcChain>
</file>

<file path=xl/sharedStrings.xml><?xml version="1.0" encoding="utf-8"?>
<sst xmlns="http://schemas.openxmlformats.org/spreadsheetml/2006/main" count="365" uniqueCount="131">
  <si>
    <t>Discus</t>
  </si>
  <si>
    <t>Shot Put</t>
  </si>
  <si>
    <t>Long Jump</t>
  </si>
  <si>
    <t>High Jump</t>
  </si>
  <si>
    <t>Covington</t>
  </si>
  <si>
    <t>1st</t>
  </si>
  <si>
    <t>2nd</t>
  </si>
  <si>
    <t>3rd</t>
  </si>
  <si>
    <t>4th</t>
  </si>
  <si>
    <t>Places-Relays</t>
  </si>
  <si>
    <t>Events</t>
  </si>
  <si>
    <t>Name</t>
  </si>
  <si>
    <t>Dist.</t>
  </si>
  <si>
    <t>HT.</t>
  </si>
  <si>
    <t>1600 m Run</t>
  </si>
  <si>
    <t>400 m Dash</t>
  </si>
  <si>
    <t>800 m Run</t>
  </si>
  <si>
    <t>Time</t>
  </si>
  <si>
    <t>200 m Dash</t>
  </si>
  <si>
    <t>After _____ events, here are the teams scores so far:</t>
  </si>
  <si>
    <t>Place</t>
  </si>
  <si>
    <t xml:space="preserve">with a total of </t>
  </si>
  <si>
    <t>points</t>
  </si>
  <si>
    <t>is</t>
  </si>
  <si>
    <t>Field</t>
  </si>
  <si>
    <t>Places-Individual Events</t>
  </si>
  <si>
    <t>R</t>
  </si>
  <si>
    <t>Relay Pts</t>
  </si>
  <si>
    <t>Total Scores</t>
  </si>
  <si>
    <t>Tie</t>
  </si>
  <si>
    <t>Pts</t>
  </si>
  <si>
    <t>100 m Dash</t>
  </si>
  <si>
    <t>TM</t>
  </si>
  <si>
    <t>Final Rank</t>
  </si>
  <si>
    <t>Rank</t>
  </si>
  <si>
    <t>Pole Vault</t>
  </si>
  <si>
    <t>Team Table</t>
  </si>
  <si>
    <t xml:space="preserve"> </t>
  </si>
  <si>
    <t>Team Table works for max of 20 teams and must be in ascending order by full team name.  Enter space if no team</t>
  </si>
  <si>
    <t>ct</t>
  </si>
  <si>
    <t>800 (4 x 200) m Relay</t>
  </si>
  <si>
    <t>400 (4 x 100) m Relay</t>
  </si>
  <si>
    <t>1600 (4 x 400) m Relay</t>
  </si>
  <si>
    <t>Abbr</t>
  </si>
  <si>
    <t xml:space="preserve">800 m Relay (4 x 200) </t>
  </si>
  <si>
    <t xml:space="preserve">400 m Relay (4 x 100) </t>
  </si>
  <si>
    <t>1600 m Relay (4 x 400)</t>
  </si>
  <si>
    <t>In</t>
  </si>
  <si>
    <t>tie</t>
  </si>
  <si>
    <t>Meet places</t>
  </si>
  <si>
    <t>Event place</t>
  </si>
  <si>
    <t>Event Numeric Placement</t>
  </si>
  <si>
    <t>tie score adj</t>
  </si>
  <si>
    <t>Do Not need to enter event place unless it is a tie.</t>
  </si>
  <si>
    <t>5th</t>
  </si>
  <si>
    <t>Girls</t>
  </si>
  <si>
    <t>100 m Hurdles</t>
  </si>
  <si>
    <t>Enter the word "Tie" in the first line of event and manually calculate the score on the Scoring Sheet, 3rd line.</t>
  </si>
  <si>
    <t>3200 m Relay (4 x 800)</t>
  </si>
  <si>
    <t>300 m Hurdles</t>
  </si>
  <si>
    <t>3200 m Run</t>
  </si>
  <si>
    <t>3200 (4 x 800) m Relay</t>
  </si>
  <si>
    <t>300 M Hurdles</t>
  </si>
  <si>
    <t>Five</t>
  </si>
  <si>
    <t>Three</t>
  </si>
  <si>
    <t>Ansonia</t>
  </si>
  <si>
    <t>Newton</t>
  </si>
  <si>
    <t>nt</t>
  </si>
  <si>
    <t>an</t>
  </si>
  <si>
    <t>If tie,</t>
  </si>
  <si>
    <t xml:space="preserve">(see directions) MANUALLY calculate the score on the Scoring Sheet, 3rd line of event –scoring values must be added together and divided by the number in the tie.  </t>
  </si>
  <si>
    <t>in</t>
  </si>
  <si>
    <t>Abbrev</t>
  </si>
  <si>
    <t>Riverside</t>
  </si>
  <si>
    <t>rv</t>
  </si>
  <si>
    <t>K. Dysinger</t>
  </si>
  <si>
    <t>7'6"</t>
  </si>
  <si>
    <t>M. Robbins</t>
  </si>
  <si>
    <t>6'6"</t>
  </si>
  <si>
    <t>A. Plank</t>
  </si>
  <si>
    <t>L. Christian</t>
  </si>
  <si>
    <t>39'0.5"</t>
  </si>
  <si>
    <t>K. McReynolds</t>
  </si>
  <si>
    <t>31'6.5"</t>
  </si>
  <si>
    <t>A. Gates</t>
  </si>
  <si>
    <t>27'7.5"</t>
  </si>
  <si>
    <t>T. Wichham</t>
  </si>
  <si>
    <t>26'6.5"</t>
  </si>
  <si>
    <t>S. Barnhart</t>
  </si>
  <si>
    <t>22'9"</t>
  </si>
  <si>
    <t>M. Hite</t>
  </si>
  <si>
    <t>21'9"</t>
  </si>
  <si>
    <t>N. Snyder</t>
  </si>
  <si>
    <t>M. Kimmel</t>
  </si>
  <si>
    <t>D. Rose</t>
  </si>
  <si>
    <t xml:space="preserve">B. Stammen </t>
  </si>
  <si>
    <t>A. Stine</t>
  </si>
  <si>
    <t>A. Knowles</t>
  </si>
  <si>
    <t>M. Lowe</t>
  </si>
  <si>
    <t>H. Wilson</t>
  </si>
  <si>
    <t>S. Garrett</t>
  </si>
  <si>
    <t>A. Meyer</t>
  </si>
  <si>
    <t>A. Barga</t>
  </si>
  <si>
    <t>4'9"</t>
  </si>
  <si>
    <t>A. Dunning</t>
  </si>
  <si>
    <t>L. Sink</t>
  </si>
  <si>
    <t>4'6"</t>
  </si>
  <si>
    <t>101'9"</t>
  </si>
  <si>
    <t>90'8"</t>
  </si>
  <si>
    <t>79'7.5"</t>
  </si>
  <si>
    <t>70'6.5"</t>
  </si>
  <si>
    <t>L. Heistand</t>
  </si>
  <si>
    <t>57'9'</t>
  </si>
  <si>
    <t>B. Stammen</t>
  </si>
  <si>
    <t>D. Jones</t>
  </si>
  <si>
    <t>R. O'Connor</t>
  </si>
  <si>
    <t>M. Hurley</t>
  </si>
  <si>
    <t>16'6.5"</t>
  </si>
  <si>
    <t>14'2.5"</t>
  </si>
  <si>
    <t>14'2"</t>
  </si>
  <si>
    <t>13'2"</t>
  </si>
  <si>
    <t>12'10.5"</t>
  </si>
  <si>
    <t>11'4"</t>
  </si>
  <si>
    <t>P. Boehringer</t>
  </si>
  <si>
    <t>A. Plessinger</t>
  </si>
  <si>
    <t>M. Flanary</t>
  </si>
  <si>
    <t>A. Dunn</t>
  </si>
  <si>
    <t>D. Alexander</t>
  </si>
  <si>
    <t>O. Wright</t>
  </si>
  <si>
    <t>B. Kimmel</t>
  </si>
  <si>
    <t>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</si>
</sst>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\.mm\.ss"/>
  </numFmts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 Black"/>
      <family val="2"/>
    </font>
    <font>
      <sz val="10"/>
      <name val="Times New Roman"/>
      <family val="1"/>
    </font>
    <font>
      <b/>
      <sz val="12"/>
      <name val="Arial Black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4" fillId="0" borderId="0" xfId="0" applyFont="1" applyFill="1" applyBorder="1"/>
    <xf numFmtId="0" fontId="5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center" textRotation="180"/>
    </xf>
    <xf numFmtId="0" fontId="1" fillId="0" borderId="1" xfId="0" applyFont="1" applyBorder="1" applyAlignment="1">
      <alignment horizontal="center" wrapText="1"/>
    </xf>
    <xf numFmtId="49" fontId="0" fillId="0" borderId="0" xfId="0" applyNumberForma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11" xfId="0" applyFont="1" applyBorder="1"/>
    <xf numFmtId="0" fontId="2" fillId="2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textRotation="180"/>
    </xf>
    <xf numFmtId="0" fontId="1" fillId="0" borderId="6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3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8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 applyProtection="1">
      <alignment horizontal="center"/>
    </xf>
    <xf numFmtId="0" fontId="3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 textRotation="180"/>
    </xf>
    <xf numFmtId="0" fontId="9" fillId="0" borderId="6" xfId="0" applyFont="1" applyBorder="1" applyAlignment="1" applyProtection="1">
      <alignment horizontal="center" textRotation="75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6" fillId="0" borderId="18" xfId="0" applyFont="1" applyBorder="1" applyAlignment="1" applyProtection="1">
      <alignment horizontal="center"/>
    </xf>
    <xf numFmtId="0" fontId="6" fillId="0" borderId="18" xfId="0" applyFont="1" applyBorder="1"/>
    <xf numFmtId="165" fontId="3" fillId="0" borderId="0" xfId="0" applyNumberFormat="1" applyFont="1" applyBorder="1" applyAlignment="1" applyProtection="1">
      <alignment horizontal="center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20" xfId="0" applyFont="1" applyFill="1" applyBorder="1" applyAlignment="1">
      <alignment horizontal="center" wrapText="1"/>
    </xf>
    <xf numFmtId="165" fontId="3" fillId="0" borderId="0" xfId="0" applyNumberFormat="1" applyFont="1" applyBorder="1" applyAlignment="1" applyProtection="1">
      <alignment horizontal="righ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1" fillId="0" borderId="26" xfId="0" applyFont="1" applyBorder="1" applyAlignment="1" applyProtection="1">
      <alignment horizontal="center"/>
    </xf>
    <xf numFmtId="0" fontId="1" fillId="0" borderId="26" xfId="0" applyFont="1" applyBorder="1"/>
    <xf numFmtId="0" fontId="6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</xf>
    <xf numFmtId="0" fontId="1" fillId="0" borderId="26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1" fillId="0" borderId="26" xfId="0" applyFont="1" applyBorder="1" applyAlignment="1">
      <alignment horizontal="center"/>
    </xf>
    <xf numFmtId="0" fontId="0" fillId="0" borderId="27" xfId="0" applyBorder="1"/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27" xfId="0" applyBorder="1" applyProtection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8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textRotation="18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/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right"/>
      <protection locked="0"/>
    </xf>
    <xf numFmtId="0" fontId="3" fillId="0" borderId="36" xfId="0" applyNumberFormat="1" applyFont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40" xfId="0" applyNumberFormat="1" applyFont="1" applyBorder="1" applyAlignment="1" applyProtection="1">
      <alignment horizontal="center"/>
      <protection locked="0"/>
    </xf>
    <xf numFmtId="47" fontId="0" fillId="0" borderId="34" xfId="0" applyNumberFormat="1" applyBorder="1" applyAlignment="1">
      <alignment horizontal="center"/>
    </xf>
    <xf numFmtId="47" fontId="0" fillId="0" borderId="37" xfId="0" applyNumberFormat="1" applyBorder="1" applyAlignment="1">
      <alignment horizontal="center"/>
    </xf>
    <xf numFmtId="164" fontId="3" fillId="0" borderId="34" xfId="0" applyNumberFormat="1" applyFont="1" applyBorder="1" applyAlignment="1" applyProtection="1">
      <alignment horizontal="right"/>
    </xf>
    <xf numFmtId="164" fontId="3" fillId="0" borderId="37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164" fontId="3" fillId="0" borderId="36" xfId="0" applyNumberFormat="1" applyFont="1" applyBorder="1" applyAlignment="1" applyProtection="1">
      <alignment horizontal="right"/>
    </xf>
    <xf numFmtId="0" fontId="1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42" xfId="0" applyFont="1" applyBorder="1"/>
    <xf numFmtId="0" fontId="1" fillId="0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3" borderId="38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39" xfId="0" applyFont="1" applyFill="1" applyBorder="1" applyAlignment="1" applyProtection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31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tabSelected="1" zoomScale="85" zoomScaleNormal="85" workbookViewId="0">
      <selection activeCell="Y25" sqref="Y25"/>
    </sheetView>
  </sheetViews>
  <sheetFormatPr defaultColWidth="9.140625" defaultRowHeight="15" customHeight="1" x14ac:dyDescent="0.2"/>
  <cols>
    <col min="1" max="1" width="8.28515625" style="8" customWidth="1"/>
    <col min="2" max="2" width="7.28515625" style="8" customWidth="1"/>
    <col min="3" max="3" width="13.140625" style="5" customWidth="1"/>
    <col min="4" max="4" width="3.7109375" style="5" bestFit="1" customWidth="1"/>
    <col min="5" max="5" width="8.140625" style="7" bestFit="1" customWidth="1"/>
    <col min="6" max="6" width="4.7109375" style="9" customWidth="1"/>
    <col min="7" max="7" width="6.28515625" style="9" customWidth="1"/>
    <col min="8" max="8" width="13.140625" style="5" customWidth="1"/>
    <col min="9" max="9" width="3.7109375" style="5" bestFit="1" customWidth="1"/>
    <col min="10" max="10" width="13.42578125" style="5" bestFit="1" customWidth="1"/>
    <col min="11" max="11" width="4.7109375" style="5" customWidth="1"/>
    <col min="12" max="12" width="6.28515625" style="5" customWidth="1"/>
    <col min="13" max="13" width="13.140625" style="5" customWidth="1"/>
    <col min="14" max="14" width="3.7109375" style="5" bestFit="1" customWidth="1"/>
    <col min="15" max="15" width="8.140625" style="5" customWidth="1"/>
    <col min="16" max="16" width="4.7109375" style="5" customWidth="1"/>
    <col min="17" max="17" width="6.28515625" style="5" customWidth="1"/>
    <col min="18" max="18" width="13.140625" style="5" customWidth="1"/>
    <col min="19" max="19" width="4.5703125" style="5" bestFit="1" customWidth="1"/>
    <col min="20" max="20" width="7.140625" style="5" bestFit="1" customWidth="1"/>
    <col min="21" max="21" width="4.7109375" style="5" customWidth="1"/>
    <col min="22" max="22" width="6.28515625" style="5" customWidth="1"/>
    <col min="23" max="23" width="13.140625" style="5" customWidth="1"/>
    <col min="24" max="24" width="9" style="5" customWidth="1"/>
    <col min="25" max="25" width="4.7109375" style="5" customWidth="1"/>
    <col min="26" max="16384" width="9.140625" style="5"/>
  </cols>
  <sheetData>
    <row r="1" spans="1:25" s="8" customFormat="1" ht="12.75" x14ac:dyDescent="0.2">
      <c r="A1" s="27"/>
      <c r="B1" s="166" t="s">
        <v>1</v>
      </c>
      <c r="C1" s="167"/>
      <c r="D1" s="167"/>
      <c r="E1" s="168"/>
      <c r="F1" s="46"/>
      <c r="G1" s="166" t="s">
        <v>0</v>
      </c>
      <c r="H1" s="167"/>
      <c r="I1" s="167"/>
      <c r="J1" s="168"/>
      <c r="K1" s="41"/>
      <c r="L1" s="166" t="s">
        <v>3</v>
      </c>
      <c r="M1" s="167"/>
      <c r="N1" s="167"/>
      <c r="O1" s="168"/>
      <c r="P1" s="41"/>
      <c r="Q1" s="166" t="s">
        <v>2</v>
      </c>
      <c r="R1" s="167"/>
      <c r="S1" s="167"/>
      <c r="T1" s="168"/>
      <c r="U1" s="28"/>
      <c r="V1" s="155" t="s">
        <v>41</v>
      </c>
      <c r="W1" s="156"/>
      <c r="X1" s="157"/>
    </row>
    <row r="2" spans="1:25" ht="36" customHeight="1" x14ac:dyDescent="0.2">
      <c r="A2" s="43" t="s">
        <v>49</v>
      </c>
      <c r="B2" s="123" t="s">
        <v>50</v>
      </c>
      <c r="C2" s="71" t="s">
        <v>11</v>
      </c>
      <c r="D2" s="72" t="s">
        <v>32</v>
      </c>
      <c r="E2" s="124" t="s">
        <v>12</v>
      </c>
      <c r="F2" s="28" t="s">
        <v>48</v>
      </c>
      <c r="G2" s="123" t="s">
        <v>50</v>
      </c>
      <c r="H2" s="71" t="s">
        <v>11</v>
      </c>
      <c r="I2" s="72" t="s">
        <v>32</v>
      </c>
      <c r="J2" s="124" t="s">
        <v>12</v>
      </c>
      <c r="K2" s="28" t="s">
        <v>48</v>
      </c>
      <c r="L2" s="123" t="s">
        <v>50</v>
      </c>
      <c r="M2" s="71" t="s">
        <v>11</v>
      </c>
      <c r="N2" s="72" t="s">
        <v>32</v>
      </c>
      <c r="O2" s="124" t="s">
        <v>13</v>
      </c>
      <c r="P2" s="28" t="s">
        <v>48</v>
      </c>
      <c r="Q2" s="123" t="s">
        <v>50</v>
      </c>
      <c r="R2" s="71" t="s">
        <v>11</v>
      </c>
      <c r="S2" s="72" t="s">
        <v>32</v>
      </c>
      <c r="T2" s="124" t="s">
        <v>12</v>
      </c>
      <c r="U2" s="28" t="s">
        <v>48</v>
      </c>
      <c r="V2" s="123" t="s">
        <v>50</v>
      </c>
      <c r="W2" s="72" t="s">
        <v>32</v>
      </c>
      <c r="X2" s="124" t="s">
        <v>17</v>
      </c>
      <c r="Y2" s="28" t="s">
        <v>48</v>
      </c>
    </row>
    <row r="3" spans="1:25" ht="15" customHeight="1" x14ac:dyDescent="0.2">
      <c r="A3" s="44">
        <v>1</v>
      </c>
      <c r="B3" s="125">
        <v>1</v>
      </c>
      <c r="C3" s="71" t="s">
        <v>80</v>
      </c>
      <c r="D3" s="96" t="s">
        <v>39</v>
      </c>
      <c r="E3" s="126" t="s">
        <v>81</v>
      </c>
      <c r="F3" s="107"/>
      <c r="G3" s="125">
        <v>1</v>
      </c>
      <c r="H3" s="71" t="s">
        <v>80</v>
      </c>
      <c r="I3" s="96" t="s">
        <v>39</v>
      </c>
      <c r="J3" s="126" t="s">
        <v>107</v>
      </c>
      <c r="K3" s="38"/>
      <c r="L3" s="125">
        <v>1</v>
      </c>
      <c r="M3" s="71" t="s">
        <v>102</v>
      </c>
      <c r="N3" s="96" t="s">
        <v>68</v>
      </c>
      <c r="O3" s="126" t="s">
        <v>103</v>
      </c>
      <c r="P3" s="38"/>
      <c r="Q3" s="125">
        <v>1</v>
      </c>
      <c r="R3" s="71" t="s">
        <v>105</v>
      </c>
      <c r="S3" s="96" t="s">
        <v>68</v>
      </c>
      <c r="T3" s="126" t="s">
        <v>117</v>
      </c>
      <c r="U3" s="38"/>
      <c r="V3" s="125">
        <v>1</v>
      </c>
      <c r="W3" s="96" t="s">
        <v>39</v>
      </c>
      <c r="X3" s="131">
        <v>55.17</v>
      </c>
      <c r="Y3" s="28"/>
    </row>
    <row r="4" spans="1:25" ht="15" customHeight="1" x14ac:dyDescent="0.2">
      <c r="A4" s="44">
        <v>2</v>
      </c>
      <c r="B4" s="125">
        <v>2</v>
      </c>
      <c r="C4" s="71" t="s">
        <v>82</v>
      </c>
      <c r="D4" s="96" t="s">
        <v>39</v>
      </c>
      <c r="E4" s="126" t="s">
        <v>83</v>
      </c>
      <c r="F4" s="52"/>
      <c r="G4" s="125">
        <v>2</v>
      </c>
      <c r="H4" s="71" t="s">
        <v>86</v>
      </c>
      <c r="I4" s="96" t="s">
        <v>68</v>
      </c>
      <c r="J4" s="126" t="s">
        <v>108</v>
      </c>
      <c r="K4" s="64"/>
      <c r="L4" s="125">
        <v>2</v>
      </c>
      <c r="M4" s="71" t="s">
        <v>104</v>
      </c>
      <c r="N4" s="96" t="s">
        <v>67</v>
      </c>
      <c r="O4" s="126" t="s">
        <v>106</v>
      </c>
      <c r="P4" s="113" t="s">
        <v>48</v>
      </c>
      <c r="Q4" s="125">
        <v>2</v>
      </c>
      <c r="R4" s="71" t="s">
        <v>113</v>
      </c>
      <c r="S4" s="96" t="s">
        <v>68</v>
      </c>
      <c r="T4" s="126" t="s">
        <v>118</v>
      </c>
      <c r="U4" s="47"/>
      <c r="V4" s="125">
        <v>2</v>
      </c>
      <c r="W4" s="96" t="s">
        <v>67</v>
      </c>
      <c r="X4" s="131">
        <v>57.1</v>
      </c>
    </row>
    <row r="5" spans="1:25" ht="15" customHeight="1" x14ac:dyDescent="0.2">
      <c r="A5" s="44">
        <v>3</v>
      </c>
      <c r="B5" s="125">
        <v>3</v>
      </c>
      <c r="C5" s="71" t="s">
        <v>84</v>
      </c>
      <c r="D5" s="96" t="s">
        <v>68</v>
      </c>
      <c r="E5" s="126" t="s">
        <v>85</v>
      </c>
      <c r="G5" s="125">
        <v>3</v>
      </c>
      <c r="H5" s="71" t="s">
        <v>84</v>
      </c>
      <c r="I5" s="96" t="s">
        <v>68</v>
      </c>
      <c r="J5" s="126" t="s">
        <v>109</v>
      </c>
      <c r="K5" s="64"/>
      <c r="L5" s="125">
        <v>2</v>
      </c>
      <c r="M5" s="71" t="s">
        <v>105</v>
      </c>
      <c r="N5" s="96" t="s">
        <v>68</v>
      </c>
      <c r="O5" s="126" t="s">
        <v>106</v>
      </c>
      <c r="P5" s="113" t="s">
        <v>48</v>
      </c>
      <c r="Q5" s="125">
        <v>3</v>
      </c>
      <c r="R5" s="71" t="s">
        <v>96</v>
      </c>
      <c r="S5" s="96" t="s">
        <v>67</v>
      </c>
      <c r="T5" s="126" t="s">
        <v>119</v>
      </c>
      <c r="U5" s="47"/>
      <c r="V5" s="125">
        <v>3</v>
      </c>
      <c r="W5" s="96" t="s">
        <v>68</v>
      </c>
      <c r="X5" s="131">
        <v>58.23</v>
      </c>
    </row>
    <row r="6" spans="1:25" ht="15" customHeight="1" x14ac:dyDescent="0.2">
      <c r="A6" s="44">
        <v>4</v>
      </c>
      <c r="B6" s="125">
        <v>4</v>
      </c>
      <c r="C6" s="71" t="s">
        <v>86</v>
      </c>
      <c r="D6" s="96" t="s">
        <v>68</v>
      </c>
      <c r="E6" s="126" t="s">
        <v>87</v>
      </c>
      <c r="F6" s="52"/>
      <c r="G6" s="125">
        <v>4</v>
      </c>
      <c r="H6" s="71" t="s">
        <v>90</v>
      </c>
      <c r="I6" s="96" t="s">
        <v>39</v>
      </c>
      <c r="J6" s="126" t="s">
        <v>110</v>
      </c>
      <c r="K6" s="64"/>
      <c r="L6" s="125"/>
      <c r="M6" s="71"/>
      <c r="N6" s="96"/>
      <c r="O6" s="126"/>
      <c r="P6" s="47"/>
      <c r="Q6" s="125">
        <v>4</v>
      </c>
      <c r="R6" s="71" t="s">
        <v>114</v>
      </c>
      <c r="S6" s="96" t="s">
        <v>74</v>
      </c>
      <c r="T6" s="126" t="s">
        <v>120</v>
      </c>
      <c r="U6" s="47"/>
      <c r="V6" s="125"/>
      <c r="W6" s="96"/>
      <c r="X6" s="131"/>
    </row>
    <row r="7" spans="1:25" ht="15" customHeight="1" x14ac:dyDescent="0.2">
      <c r="A7" s="44">
        <v>5</v>
      </c>
      <c r="B7" s="125">
        <v>5</v>
      </c>
      <c r="C7" s="71" t="s">
        <v>88</v>
      </c>
      <c r="D7" s="97" t="s">
        <v>39</v>
      </c>
      <c r="E7" s="126" t="s">
        <v>89</v>
      </c>
      <c r="F7" s="52"/>
      <c r="G7" s="125">
        <v>5</v>
      </c>
      <c r="H7" s="71" t="s">
        <v>111</v>
      </c>
      <c r="I7" s="97" t="s">
        <v>68</v>
      </c>
      <c r="J7" s="126" t="s">
        <v>112</v>
      </c>
      <c r="K7" s="64"/>
      <c r="L7" s="125"/>
      <c r="M7" s="71"/>
      <c r="N7" s="97"/>
      <c r="O7" s="126"/>
      <c r="P7" s="47"/>
      <c r="Q7" s="125">
        <v>5</v>
      </c>
      <c r="R7" s="71" t="s">
        <v>115</v>
      </c>
      <c r="S7" s="97" t="s">
        <v>68</v>
      </c>
      <c r="T7" s="126" t="s">
        <v>121</v>
      </c>
      <c r="U7" s="47"/>
      <c r="V7" s="125"/>
      <c r="W7" s="97"/>
      <c r="X7" s="131"/>
    </row>
    <row r="8" spans="1:25" ht="15" customHeight="1" x14ac:dyDescent="0.2">
      <c r="A8" s="44">
        <v>6</v>
      </c>
      <c r="B8" s="125">
        <v>6</v>
      </c>
      <c r="C8" s="105" t="s">
        <v>90</v>
      </c>
      <c r="D8" s="54" t="s">
        <v>39</v>
      </c>
      <c r="E8" s="126" t="s">
        <v>91</v>
      </c>
      <c r="F8" s="52"/>
      <c r="G8" s="125">
        <v>6</v>
      </c>
      <c r="H8" s="105"/>
      <c r="I8" s="54"/>
      <c r="J8" s="126"/>
      <c r="K8" s="64"/>
      <c r="L8" s="125"/>
      <c r="M8" s="105"/>
      <c r="N8" s="54"/>
      <c r="O8" s="126"/>
      <c r="P8" s="47"/>
      <c r="Q8" s="125">
        <v>6</v>
      </c>
      <c r="R8" s="105" t="s">
        <v>116</v>
      </c>
      <c r="S8" s="54" t="s">
        <v>74</v>
      </c>
      <c r="T8" s="126" t="s">
        <v>122</v>
      </c>
      <c r="U8" s="47"/>
      <c r="V8" s="125"/>
      <c r="W8" s="54"/>
      <c r="X8" s="131"/>
    </row>
    <row r="9" spans="1:25" ht="15" customHeight="1" x14ac:dyDescent="0.2">
      <c r="A9" s="108"/>
      <c r="B9" s="125"/>
      <c r="C9" s="105"/>
      <c r="D9" s="54"/>
      <c r="E9" s="126"/>
      <c r="F9" s="52"/>
      <c r="G9" s="125"/>
      <c r="H9" s="105"/>
      <c r="I9" s="54"/>
      <c r="J9" s="126"/>
      <c r="K9" s="64"/>
      <c r="L9" s="125"/>
      <c r="M9" s="105"/>
      <c r="N9" s="54"/>
      <c r="O9" s="126"/>
      <c r="P9" s="47"/>
      <c r="Q9" s="125"/>
      <c r="R9" s="105"/>
      <c r="S9" s="54"/>
      <c r="T9" s="126"/>
      <c r="U9" s="47"/>
      <c r="V9" s="125"/>
      <c r="W9" s="54"/>
      <c r="X9" s="131"/>
    </row>
    <row r="10" spans="1:25" ht="15" customHeight="1" thickBot="1" x14ac:dyDescent="0.25">
      <c r="A10" s="65"/>
      <c r="B10" s="127"/>
      <c r="C10" s="74"/>
      <c r="D10" s="75"/>
      <c r="E10" s="128"/>
      <c r="F10" s="52"/>
      <c r="G10" s="130"/>
      <c r="H10" s="74"/>
      <c r="I10" s="75"/>
      <c r="J10" s="128"/>
      <c r="K10" s="64"/>
      <c r="L10" s="130"/>
      <c r="M10" s="74"/>
      <c r="N10" s="75"/>
      <c r="O10" s="128"/>
      <c r="P10" s="47"/>
      <c r="Q10" s="130"/>
      <c r="R10" s="74"/>
      <c r="S10" s="75"/>
      <c r="T10" s="128"/>
      <c r="U10" s="47"/>
      <c r="V10" s="130"/>
      <c r="W10" s="75"/>
      <c r="X10" s="132"/>
    </row>
    <row r="11" spans="1:25" ht="12.75" x14ac:dyDescent="0.2">
      <c r="A11" s="42"/>
      <c r="B11" s="148"/>
      <c r="C11" s="153" t="s">
        <v>35</v>
      </c>
      <c r="D11" s="153"/>
      <c r="E11" s="154"/>
      <c r="F11" s="28"/>
      <c r="G11" s="145"/>
      <c r="H11" s="153" t="s">
        <v>56</v>
      </c>
      <c r="I11" s="153"/>
      <c r="J11" s="154"/>
      <c r="K11" s="28"/>
      <c r="L11" s="145"/>
      <c r="M11" s="153" t="s">
        <v>31</v>
      </c>
      <c r="N11" s="153"/>
      <c r="O11" s="154"/>
      <c r="P11" s="28"/>
      <c r="Q11" s="145"/>
      <c r="R11" s="153" t="s">
        <v>14</v>
      </c>
      <c r="S11" s="153"/>
      <c r="T11" s="154"/>
      <c r="U11" s="28"/>
      <c r="V11" s="145"/>
      <c r="W11" s="153" t="s">
        <v>40</v>
      </c>
      <c r="X11" s="154"/>
    </row>
    <row r="12" spans="1:25" ht="15" customHeight="1" x14ac:dyDescent="0.2">
      <c r="A12" s="27"/>
      <c r="B12" s="129"/>
      <c r="C12" s="71" t="s">
        <v>11</v>
      </c>
      <c r="D12" s="72" t="s">
        <v>32</v>
      </c>
      <c r="E12" s="124" t="s">
        <v>13</v>
      </c>
      <c r="F12" s="28"/>
      <c r="G12" s="129"/>
      <c r="H12" s="71" t="s">
        <v>11</v>
      </c>
      <c r="I12" s="72" t="s">
        <v>32</v>
      </c>
      <c r="J12" s="124" t="s">
        <v>17</v>
      </c>
      <c r="K12" s="28"/>
      <c r="L12" s="129"/>
      <c r="M12" s="71" t="s">
        <v>11</v>
      </c>
      <c r="N12" s="72" t="s">
        <v>32</v>
      </c>
      <c r="O12" s="124" t="s">
        <v>17</v>
      </c>
      <c r="P12" s="28"/>
      <c r="Q12" s="129"/>
      <c r="R12" s="71" t="s">
        <v>11</v>
      </c>
      <c r="S12" s="72" t="s">
        <v>32</v>
      </c>
      <c r="T12" s="124" t="s">
        <v>17</v>
      </c>
      <c r="U12" s="28"/>
      <c r="V12" s="129"/>
      <c r="W12" s="72" t="s">
        <v>32</v>
      </c>
      <c r="X12" s="124" t="s">
        <v>17</v>
      </c>
    </row>
    <row r="13" spans="1:25" ht="15" customHeight="1" x14ac:dyDescent="0.2">
      <c r="A13" s="44">
        <v>1</v>
      </c>
      <c r="B13" s="125">
        <v>1</v>
      </c>
      <c r="C13" s="73" t="s">
        <v>75</v>
      </c>
      <c r="D13" s="96" t="s">
        <v>39</v>
      </c>
      <c r="E13" s="126" t="s">
        <v>76</v>
      </c>
      <c r="F13" s="28"/>
      <c r="G13" s="125">
        <v>1</v>
      </c>
      <c r="H13" s="71" t="s">
        <v>92</v>
      </c>
      <c r="I13" s="96" t="s">
        <v>39</v>
      </c>
      <c r="J13" s="133">
        <v>17.11</v>
      </c>
      <c r="K13" s="28"/>
      <c r="L13" s="125">
        <v>1</v>
      </c>
      <c r="M13" s="71" t="s">
        <v>96</v>
      </c>
      <c r="N13" s="96" t="s">
        <v>67</v>
      </c>
      <c r="O13" s="133">
        <v>13.11</v>
      </c>
      <c r="P13" s="113"/>
      <c r="Q13" s="125">
        <v>1</v>
      </c>
      <c r="R13" s="71" t="s">
        <v>101</v>
      </c>
      <c r="S13" s="96" t="s">
        <v>39</v>
      </c>
      <c r="T13" s="131">
        <v>4.7743055555555551E-3</v>
      </c>
      <c r="U13" s="28"/>
      <c r="V13" s="125">
        <v>1</v>
      </c>
      <c r="W13" s="96" t="s">
        <v>39</v>
      </c>
      <c r="X13" s="131">
        <v>1.2768518518518517E-3</v>
      </c>
      <c r="Y13" s="28"/>
    </row>
    <row r="14" spans="1:25" ht="15" customHeight="1" x14ac:dyDescent="0.2">
      <c r="A14" s="44">
        <v>2</v>
      </c>
      <c r="B14" s="125">
        <v>2</v>
      </c>
      <c r="C14" s="73" t="s">
        <v>77</v>
      </c>
      <c r="D14" s="96" t="s">
        <v>67</v>
      </c>
      <c r="E14" s="126" t="s">
        <v>78</v>
      </c>
      <c r="F14" s="28"/>
      <c r="G14" s="125">
        <v>2</v>
      </c>
      <c r="H14" s="71" t="s">
        <v>93</v>
      </c>
      <c r="I14" s="96" t="s">
        <v>39</v>
      </c>
      <c r="J14" s="133">
        <v>18.32</v>
      </c>
      <c r="K14" s="37"/>
      <c r="L14" s="125">
        <v>2</v>
      </c>
      <c r="M14" s="71" t="s">
        <v>97</v>
      </c>
      <c r="N14" s="96" t="s">
        <v>68</v>
      </c>
      <c r="O14" s="133">
        <v>13.26</v>
      </c>
      <c r="P14" s="37"/>
      <c r="Q14" s="125"/>
      <c r="R14" s="71"/>
      <c r="S14" s="96"/>
      <c r="T14" s="131"/>
      <c r="U14" s="70"/>
      <c r="V14" s="125">
        <v>2</v>
      </c>
      <c r="W14" s="96" t="s">
        <v>68</v>
      </c>
      <c r="X14" s="131">
        <v>1.3607638888888888E-3</v>
      </c>
    </row>
    <row r="15" spans="1:25" ht="15" customHeight="1" x14ac:dyDescent="0.2">
      <c r="A15" s="44">
        <v>3</v>
      </c>
      <c r="B15" s="125">
        <v>3</v>
      </c>
      <c r="C15" s="73" t="s">
        <v>79</v>
      </c>
      <c r="D15" s="96" t="s">
        <v>74</v>
      </c>
      <c r="E15" s="126" t="s">
        <v>78</v>
      </c>
      <c r="F15" s="28"/>
      <c r="G15" s="125">
        <v>3</v>
      </c>
      <c r="H15" s="71" t="s">
        <v>94</v>
      </c>
      <c r="I15" s="96" t="s">
        <v>39</v>
      </c>
      <c r="J15" s="133">
        <v>18.38</v>
      </c>
      <c r="K15" s="37"/>
      <c r="L15" s="125">
        <v>3</v>
      </c>
      <c r="M15" s="71" t="s">
        <v>98</v>
      </c>
      <c r="N15" s="96" t="s">
        <v>39</v>
      </c>
      <c r="O15" s="133">
        <v>13.65</v>
      </c>
      <c r="P15" s="37"/>
      <c r="Q15" s="125"/>
      <c r="R15" s="71"/>
      <c r="S15" s="96"/>
      <c r="T15" s="131"/>
      <c r="U15" s="70"/>
      <c r="V15" s="125">
        <v>3</v>
      </c>
      <c r="W15" s="96" t="s">
        <v>67</v>
      </c>
      <c r="X15" s="131">
        <v>1.4841435185185185E-3</v>
      </c>
    </row>
    <row r="16" spans="1:25" ht="15" customHeight="1" x14ac:dyDescent="0.2">
      <c r="A16" s="44">
        <v>4</v>
      </c>
      <c r="B16" s="125"/>
      <c r="C16" s="73"/>
      <c r="D16" s="96"/>
      <c r="E16" s="126"/>
      <c r="F16" s="28"/>
      <c r="G16" s="125">
        <v>4</v>
      </c>
      <c r="H16" s="71" t="s">
        <v>95</v>
      </c>
      <c r="I16" s="96" t="s">
        <v>68</v>
      </c>
      <c r="J16" s="133">
        <v>19.13</v>
      </c>
      <c r="K16" s="37"/>
      <c r="L16" s="125">
        <v>4</v>
      </c>
      <c r="M16" s="71" t="s">
        <v>99</v>
      </c>
      <c r="N16" s="96" t="s">
        <v>68</v>
      </c>
      <c r="O16" s="133">
        <v>14.08</v>
      </c>
      <c r="P16" s="37"/>
      <c r="Q16" s="125"/>
      <c r="R16" s="71"/>
      <c r="S16" s="96"/>
      <c r="T16" s="131"/>
      <c r="U16" s="70"/>
      <c r="V16" s="125"/>
      <c r="W16" s="96"/>
      <c r="X16" s="131"/>
    </row>
    <row r="17" spans="1:25" ht="15" customHeight="1" x14ac:dyDescent="0.2">
      <c r="A17" s="27">
        <v>5</v>
      </c>
      <c r="B17" s="125"/>
      <c r="C17" s="73"/>
      <c r="D17" s="97"/>
      <c r="E17" s="126"/>
      <c r="F17" s="28"/>
      <c r="G17" s="125">
        <v>5</v>
      </c>
      <c r="H17" s="71" t="s">
        <v>79</v>
      </c>
      <c r="I17" s="97" t="s">
        <v>74</v>
      </c>
      <c r="J17" s="133">
        <v>20.12</v>
      </c>
      <c r="K17" s="37"/>
      <c r="L17" s="125">
        <v>5</v>
      </c>
      <c r="M17" s="71" t="s">
        <v>100</v>
      </c>
      <c r="N17" s="97" t="s">
        <v>68</v>
      </c>
      <c r="O17" s="133">
        <v>14.26</v>
      </c>
      <c r="P17" s="37"/>
      <c r="Q17" s="125"/>
      <c r="R17" s="71"/>
      <c r="S17" s="97"/>
      <c r="T17" s="131"/>
      <c r="U17" s="70"/>
      <c r="V17" s="125"/>
      <c r="W17" s="97"/>
      <c r="X17" s="131"/>
    </row>
    <row r="18" spans="1:25" ht="15" customHeight="1" x14ac:dyDescent="0.2">
      <c r="A18" s="44">
        <v>6</v>
      </c>
      <c r="B18" s="125"/>
      <c r="C18" s="106"/>
      <c r="D18" s="54"/>
      <c r="E18" s="126"/>
      <c r="F18" s="103"/>
      <c r="G18" s="125">
        <v>6</v>
      </c>
      <c r="H18" s="105"/>
      <c r="I18" s="54"/>
      <c r="J18" s="133"/>
      <c r="K18" s="37"/>
      <c r="L18" s="125">
        <v>6</v>
      </c>
      <c r="M18" s="105"/>
      <c r="N18" s="54"/>
      <c r="O18" s="133"/>
      <c r="P18" s="37"/>
      <c r="Q18" s="125"/>
      <c r="R18" s="105"/>
      <c r="S18" s="54"/>
      <c r="T18" s="131"/>
      <c r="U18" s="70"/>
      <c r="V18" s="125"/>
      <c r="W18" s="54"/>
      <c r="X18" s="131"/>
    </row>
    <row r="19" spans="1:25" ht="15" customHeight="1" x14ac:dyDescent="0.2">
      <c r="A19" s="108"/>
      <c r="B19" s="125"/>
      <c r="C19" s="106"/>
      <c r="D19" s="54"/>
      <c r="E19" s="126"/>
      <c r="F19" s="107"/>
      <c r="G19" s="125"/>
      <c r="H19" s="105"/>
      <c r="I19" s="54"/>
      <c r="J19" s="133"/>
      <c r="K19" s="37"/>
      <c r="L19" s="125"/>
      <c r="M19" s="105"/>
      <c r="N19" s="54"/>
      <c r="O19" s="133"/>
      <c r="P19" s="37"/>
      <c r="Q19" s="125"/>
      <c r="R19" s="105"/>
      <c r="S19" s="54"/>
      <c r="T19" s="131"/>
      <c r="U19" s="70"/>
      <c r="V19" s="125"/>
      <c r="W19" s="54"/>
      <c r="X19" s="131"/>
    </row>
    <row r="20" spans="1:25" ht="15" customHeight="1" thickBot="1" x14ac:dyDescent="0.25">
      <c r="A20" s="45"/>
      <c r="B20" s="130"/>
      <c r="C20" s="76"/>
      <c r="D20" s="75"/>
      <c r="E20" s="128"/>
      <c r="F20" s="28"/>
      <c r="G20" s="130"/>
      <c r="H20" s="74"/>
      <c r="I20" s="75"/>
      <c r="J20" s="134"/>
      <c r="K20" s="37"/>
      <c r="L20" s="130"/>
      <c r="M20" s="74"/>
      <c r="N20" s="75"/>
      <c r="O20" s="134"/>
      <c r="P20" s="37"/>
      <c r="Q20" s="130"/>
      <c r="R20" s="74"/>
      <c r="S20" s="75"/>
      <c r="T20" s="132"/>
      <c r="U20" s="70"/>
      <c r="V20" s="130"/>
      <c r="W20" s="75"/>
      <c r="X20" s="132"/>
    </row>
    <row r="21" spans="1:25" ht="13.5" thickTop="1" x14ac:dyDescent="0.2">
      <c r="A21" s="42"/>
      <c r="B21" s="145"/>
      <c r="C21" s="153" t="s">
        <v>15</v>
      </c>
      <c r="D21" s="153"/>
      <c r="E21" s="154"/>
      <c r="F21" s="28"/>
      <c r="G21" s="145"/>
      <c r="H21" s="153" t="s">
        <v>62</v>
      </c>
      <c r="I21" s="153"/>
      <c r="J21" s="154"/>
      <c r="K21" s="28"/>
      <c r="L21" s="145"/>
      <c r="M21" s="153" t="s">
        <v>16</v>
      </c>
      <c r="N21" s="153"/>
      <c r="O21" s="154"/>
      <c r="P21" s="28"/>
      <c r="Q21" s="145"/>
      <c r="R21" s="153" t="s">
        <v>18</v>
      </c>
      <c r="S21" s="153"/>
      <c r="T21" s="154"/>
      <c r="U21" s="28"/>
      <c r="V21" s="145"/>
      <c r="W21" s="161" t="s">
        <v>42</v>
      </c>
      <c r="X21" s="162"/>
    </row>
    <row r="22" spans="1:25" ht="15" customHeight="1" x14ac:dyDescent="0.2">
      <c r="A22" s="27"/>
      <c r="B22" s="129"/>
      <c r="C22" s="71" t="s">
        <v>11</v>
      </c>
      <c r="D22" s="72" t="s">
        <v>32</v>
      </c>
      <c r="E22" s="124" t="s">
        <v>17</v>
      </c>
      <c r="F22" s="28"/>
      <c r="G22" s="129"/>
      <c r="H22" s="71" t="s">
        <v>11</v>
      </c>
      <c r="I22" s="72" t="s">
        <v>32</v>
      </c>
      <c r="J22" s="124" t="s">
        <v>17</v>
      </c>
      <c r="K22" s="28"/>
      <c r="L22" s="129"/>
      <c r="M22" s="71" t="s">
        <v>11</v>
      </c>
      <c r="N22" s="72" t="s">
        <v>32</v>
      </c>
      <c r="O22" s="124" t="s">
        <v>17</v>
      </c>
      <c r="P22" s="28"/>
      <c r="Q22" s="129"/>
      <c r="R22" s="71" t="s">
        <v>11</v>
      </c>
      <c r="S22" s="72" t="s">
        <v>32</v>
      </c>
      <c r="T22" s="124" t="s">
        <v>17</v>
      </c>
      <c r="U22" s="28"/>
      <c r="V22" s="129"/>
      <c r="W22" s="78" t="s">
        <v>32</v>
      </c>
      <c r="X22" s="135" t="s">
        <v>17</v>
      </c>
      <c r="Y22" s="9"/>
    </row>
    <row r="23" spans="1:25" ht="15" customHeight="1" x14ac:dyDescent="0.2">
      <c r="A23" s="44">
        <v>1</v>
      </c>
      <c r="B23" s="125">
        <v>1</v>
      </c>
      <c r="C23" s="71" t="s">
        <v>123</v>
      </c>
      <c r="D23" s="96" t="s">
        <v>39</v>
      </c>
      <c r="E23" s="131">
        <v>7.4224537037037043E-4</v>
      </c>
      <c r="F23" s="28"/>
      <c r="G23" s="125">
        <v>1</v>
      </c>
      <c r="H23" s="71" t="s">
        <v>94</v>
      </c>
      <c r="I23" s="96" t="s">
        <v>39</v>
      </c>
      <c r="J23" s="131">
        <v>6.7453703703703697E-4</v>
      </c>
      <c r="K23" s="28"/>
      <c r="L23" s="125">
        <v>1</v>
      </c>
      <c r="M23" s="71" t="s">
        <v>125</v>
      </c>
      <c r="N23" s="96" t="s">
        <v>67</v>
      </c>
      <c r="O23" s="131">
        <v>1.8077546296296296E-3</v>
      </c>
      <c r="P23" s="113"/>
      <c r="Q23" s="125">
        <v>1</v>
      </c>
      <c r="R23" s="71" t="s">
        <v>129</v>
      </c>
      <c r="S23" s="96" t="s">
        <v>39</v>
      </c>
      <c r="T23" s="133">
        <v>27.01</v>
      </c>
      <c r="U23" s="28"/>
      <c r="V23" s="125">
        <v>1</v>
      </c>
      <c r="W23" s="96" t="s">
        <v>67</v>
      </c>
      <c r="X23" s="131">
        <v>3.3197916666666666E-3</v>
      </c>
      <c r="Y23" s="104"/>
    </row>
    <row r="24" spans="1:25" ht="15" customHeight="1" x14ac:dyDescent="0.2">
      <c r="A24" s="27">
        <v>2</v>
      </c>
      <c r="B24" s="125">
        <v>2</v>
      </c>
      <c r="C24" s="71" t="s">
        <v>124</v>
      </c>
      <c r="D24" s="96" t="s">
        <v>39</v>
      </c>
      <c r="E24" s="131">
        <v>7.7881944444444439E-4</v>
      </c>
      <c r="F24" s="64"/>
      <c r="G24" s="125">
        <v>2</v>
      </c>
      <c r="H24" s="71" t="s">
        <v>79</v>
      </c>
      <c r="I24" s="96" t="s">
        <v>74</v>
      </c>
      <c r="J24" s="131">
        <v>6.7546296296296289E-4</v>
      </c>
      <c r="K24" s="37"/>
      <c r="L24" s="125">
        <v>2</v>
      </c>
      <c r="M24" s="71" t="s">
        <v>126</v>
      </c>
      <c r="N24" s="96" t="s">
        <v>39</v>
      </c>
      <c r="O24" s="131">
        <v>1.8137731481481479E-3</v>
      </c>
      <c r="P24" s="70"/>
      <c r="Q24" s="125">
        <v>2</v>
      </c>
      <c r="R24" s="71" t="s">
        <v>100</v>
      </c>
      <c r="S24" s="96" t="s">
        <v>68</v>
      </c>
      <c r="T24" s="133">
        <v>29.86</v>
      </c>
      <c r="U24" s="37"/>
      <c r="V24" s="125">
        <v>2</v>
      </c>
      <c r="W24" s="96" t="s">
        <v>39</v>
      </c>
      <c r="X24" s="131">
        <v>3.3572916666666668E-3</v>
      </c>
    </row>
    <row r="25" spans="1:25" ht="15" customHeight="1" x14ac:dyDescent="0.2">
      <c r="A25" s="27">
        <v>3</v>
      </c>
      <c r="B25" s="125">
        <v>3</v>
      </c>
      <c r="C25" s="71" t="s">
        <v>125</v>
      </c>
      <c r="D25" s="96" t="s">
        <v>67</v>
      </c>
      <c r="E25" s="131">
        <v>8.0659722222222211E-4</v>
      </c>
      <c r="F25" s="64"/>
      <c r="G25" s="125">
        <v>3</v>
      </c>
      <c r="H25" s="71" t="s">
        <v>113</v>
      </c>
      <c r="I25" s="96" t="s">
        <v>68</v>
      </c>
      <c r="J25" s="131">
        <v>6.8541666666666664E-4</v>
      </c>
      <c r="K25" s="37"/>
      <c r="L25" s="125">
        <v>3</v>
      </c>
      <c r="M25" s="71" t="s">
        <v>123</v>
      </c>
      <c r="N25" s="96" t="s">
        <v>39</v>
      </c>
      <c r="O25" s="131">
        <v>1.8726851851851853E-3</v>
      </c>
      <c r="P25" s="70"/>
      <c r="Q25" s="125">
        <v>3</v>
      </c>
      <c r="R25" s="71" t="s">
        <v>75</v>
      </c>
      <c r="S25" s="96" t="s">
        <v>39</v>
      </c>
      <c r="T25" s="133">
        <v>31.2</v>
      </c>
      <c r="U25" s="37"/>
      <c r="V25" s="125">
        <v>3</v>
      </c>
      <c r="W25" s="96" t="s">
        <v>68</v>
      </c>
      <c r="X25" s="131">
        <v>3.5839120370370369E-3</v>
      </c>
    </row>
    <row r="26" spans="1:25" ht="15" customHeight="1" x14ac:dyDescent="0.2">
      <c r="A26" s="27">
        <v>4</v>
      </c>
      <c r="B26" s="125">
        <v>4</v>
      </c>
      <c r="C26" s="71" t="s">
        <v>126</v>
      </c>
      <c r="D26" s="96" t="s">
        <v>39</v>
      </c>
      <c r="E26" s="131">
        <v>8.1180555555555563E-4</v>
      </c>
      <c r="F26" s="64"/>
      <c r="G26" s="125"/>
      <c r="H26" s="71"/>
      <c r="I26" s="96"/>
      <c r="J26" s="131"/>
      <c r="K26" s="37"/>
      <c r="L26" s="125">
        <v>4</v>
      </c>
      <c r="M26" s="71" t="s">
        <v>124</v>
      </c>
      <c r="N26" s="96" t="s">
        <v>39</v>
      </c>
      <c r="O26" s="131">
        <v>1.9310185185185185E-3</v>
      </c>
      <c r="P26" s="70"/>
      <c r="Q26" s="125">
        <v>4</v>
      </c>
      <c r="R26" s="71" t="s">
        <v>130</v>
      </c>
      <c r="S26" s="96" t="s">
        <v>74</v>
      </c>
      <c r="T26" s="133">
        <v>32.049999999999997</v>
      </c>
      <c r="U26" s="37"/>
      <c r="V26" s="125"/>
      <c r="W26" s="96"/>
      <c r="X26" s="131"/>
    </row>
    <row r="27" spans="1:25" ht="15" customHeight="1" x14ac:dyDescent="0.2">
      <c r="A27" s="27">
        <v>5</v>
      </c>
      <c r="B27" s="125">
        <v>5</v>
      </c>
      <c r="C27" s="71" t="s">
        <v>75</v>
      </c>
      <c r="D27" s="97" t="s">
        <v>39</v>
      </c>
      <c r="E27" s="131">
        <v>8.261574074074074E-4</v>
      </c>
      <c r="F27" s="64"/>
      <c r="G27" s="125"/>
      <c r="H27" s="71"/>
      <c r="I27" s="97"/>
      <c r="J27" s="131"/>
      <c r="K27" s="37"/>
      <c r="L27" s="125">
        <v>5</v>
      </c>
      <c r="M27" s="71" t="s">
        <v>127</v>
      </c>
      <c r="N27" s="97" t="s">
        <v>39</v>
      </c>
      <c r="O27" s="131">
        <v>2.0039351851851854E-3</v>
      </c>
      <c r="P27" s="70"/>
      <c r="Q27" s="125">
        <v>5</v>
      </c>
      <c r="R27" s="71" t="s">
        <v>77</v>
      </c>
      <c r="S27" s="97" t="s">
        <v>67</v>
      </c>
      <c r="T27" s="133">
        <v>32.78</v>
      </c>
      <c r="U27" s="37"/>
      <c r="V27" s="125"/>
      <c r="W27" s="97"/>
      <c r="X27" s="131"/>
    </row>
    <row r="28" spans="1:25" ht="15" customHeight="1" x14ac:dyDescent="0.2">
      <c r="A28" s="27">
        <v>6</v>
      </c>
      <c r="B28" s="125">
        <v>6</v>
      </c>
      <c r="C28" s="105"/>
      <c r="D28" s="54"/>
      <c r="E28" s="131"/>
      <c r="F28" s="64"/>
      <c r="G28" s="125"/>
      <c r="H28" s="105"/>
      <c r="I28" s="54"/>
      <c r="J28" s="131"/>
      <c r="K28" s="37"/>
      <c r="L28" s="125">
        <v>6</v>
      </c>
      <c r="M28" s="105" t="s">
        <v>128</v>
      </c>
      <c r="N28" s="54" t="s">
        <v>68</v>
      </c>
      <c r="O28" s="131">
        <v>2.1126157407407409E-3</v>
      </c>
      <c r="P28" s="70"/>
      <c r="Q28" s="125">
        <v>6</v>
      </c>
      <c r="R28" s="105"/>
      <c r="S28" s="54"/>
      <c r="T28" s="133"/>
      <c r="U28" s="37"/>
      <c r="V28" s="125"/>
      <c r="W28" s="54"/>
      <c r="X28" s="131"/>
    </row>
    <row r="29" spans="1:25" ht="15" customHeight="1" x14ac:dyDescent="0.2">
      <c r="A29" s="109"/>
      <c r="B29" s="125"/>
      <c r="C29" s="105"/>
      <c r="D29" s="54"/>
      <c r="E29" s="131"/>
      <c r="F29" s="64"/>
      <c r="G29" s="125"/>
      <c r="H29" s="105"/>
      <c r="I29" s="54"/>
      <c r="J29" s="131"/>
      <c r="K29" s="37"/>
      <c r="L29" s="125"/>
      <c r="M29" s="105"/>
      <c r="N29" s="54"/>
      <c r="O29" s="131"/>
      <c r="P29" s="70"/>
      <c r="Q29" s="125"/>
      <c r="R29" s="105"/>
      <c r="S29" s="54"/>
      <c r="T29" s="133"/>
      <c r="U29" s="37"/>
      <c r="V29" s="125"/>
      <c r="W29" s="54"/>
      <c r="X29" s="131"/>
    </row>
    <row r="30" spans="1:25" ht="13.5" thickBot="1" x14ac:dyDescent="0.25">
      <c r="A30" s="45"/>
      <c r="B30" s="130"/>
      <c r="C30" s="74"/>
      <c r="D30" s="75"/>
      <c r="E30" s="132"/>
      <c r="F30" s="64"/>
      <c r="G30" s="130"/>
      <c r="H30" s="77"/>
      <c r="I30" s="75"/>
      <c r="J30" s="132"/>
      <c r="K30" s="37"/>
      <c r="L30" s="130"/>
      <c r="M30" s="74"/>
      <c r="N30" s="75"/>
      <c r="O30" s="132"/>
      <c r="P30" s="70"/>
      <c r="Q30" s="130"/>
      <c r="R30" s="74"/>
      <c r="S30" s="75"/>
      <c r="T30" s="134"/>
      <c r="U30" s="70"/>
      <c r="V30" s="130"/>
      <c r="W30" s="75"/>
      <c r="X30" s="132"/>
    </row>
    <row r="31" spans="1:25" ht="14.1" customHeight="1" thickTop="1" thickBot="1" x14ac:dyDescent="0.25">
      <c r="A31" s="26"/>
      <c r="B31" s="26"/>
      <c r="C31" s="9"/>
      <c r="D31" s="9"/>
      <c r="E31" s="9"/>
      <c r="H31" s="9"/>
      <c r="M31" s="25"/>
      <c r="N31" s="8"/>
      <c r="O31" s="10"/>
      <c r="P31" s="10"/>
      <c r="Q31" s="10"/>
      <c r="R31" s="160"/>
      <c r="S31" s="160"/>
      <c r="T31" s="160"/>
      <c r="U31" s="10"/>
      <c r="V31" s="10"/>
    </row>
    <row r="32" spans="1:25" ht="44.25" customHeight="1" thickBot="1" x14ac:dyDescent="0.3">
      <c r="A32" s="26"/>
      <c r="B32" s="169" t="s">
        <v>36</v>
      </c>
      <c r="C32" s="170"/>
      <c r="D32" s="39"/>
      <c r="E32" s="69" t="s">
        <v>43</v>
      </c>
      <c r="G32" s="66"/>
      <c r="H32" s="146" t="s">
        <v>34</v>
      </c>
      <c r="I32" s="6"/>
      <c r="J32" s="147" t="s">
        <v>30</v>
      </c>
      <c r="K32" s="26"/>
      <c r="L32" s="26"/>
      <c r="Q32" s="136"/>
      <c r="R32" s="163" t="s">
        <v>60</v>
      </c>
      <c r="S32" s="164"/>
      <c r="T32" s="165"/>
      <c r="U32" s="113"/>
      <c r="V32" s="136"/>
      <c r="W32" s="167" t="s">
        <v>61</v>
      </c>
      <c r="X32" s="168"/>
    </row>
    <row r="33" spans="1:27" ht="15" customHeight="1" x14ac:dyDescent="0.2">
      <c r="A33" s="5">
        <v>1</v>
      </c>
      <c r="B33" s="158" t="str">
        <f>' Girls Scoring'!B62</f>
        <v>Ansonia</v>
      </c>
      <c r="C33" s="159"/>
      <c r="D33" s="40"/>
      <c r="E33" s="67" t="str">
        <f>' Girls Scoring'!C62</f>
        <v>an</v>
      </c>
      <c r="G33" s="50"/>
      <c r="H33" s="78">
        <f>IF(' Girls Scoring'!$O$58="","",' Girls Scoring'!$O$58)</f>
        <v>2</v>
      </c>
      <c r="I33" s="6"/>
      <c r="J33" s="68">
        <f>IF(' Girls Scoring'!$O$57="","",' Girls Scoring'!$O$57)</f>
        <v>63.5</v>
      </c>
      <c r="K33" s="26"/>
      <c r="L33" s="26"/>
      <c r="Q33" s="129"/>
      <c r="R33" s="71" t="s">
        <v>11</v>
      </c>
      <c r="S33" s="72" t="s">
        <v>32</v>
      </c>
      <c r="T33" s="124" t="s">
        <v>17</v>
      </c>
      <c r="U33" s="9"/>
      <c r="V33" s="129"/>
      <c r="W33" s="72" t="s">
        <v>32</v>
      </c>
      <c r="X33" s="124" t="s">
        <v>17</v>
      </c>
    </row>
    <row r="34" spans="1:27" ht="15.75" customHeight="1" x14ac:dyDescent="0.2">
      <c r="A34" s="5">
        <v>2</v>
      </c>
      <c r="B34" s="158" t="s">
        <v>4</v>
      </c>
      <c r="C34" s="159"/>
      <c r="D34" s="40"/>
      <c r="E34" s="67" t="s">
        <v>39</v>
      </c>
      <c r="G34" s="50"/>
      <c r="H34" s="78">
        <f>IF(' Girls Scoring'!$P$58="","",' Girls Scoring'!$P$58)</f>
        <v>1</v>
      </c>
      <c r="I34" s="6"/>
      <c r="J34" s="68">
        <f>IF(' Girls Scoring'!$P$57="","",' Girls Scoring'!$P$57)</f>
        <v>93</v>
      </c>
      <c r="K34" s="26"/>
      <c r="L34" s="26"/>
      <c r="P34" s="5">
        <v>1</v>
      </c>
      <c r="Q34" s="125"/>
      <c r="R34" s="96"/>
      <c r="S34" s="96"/>
      <c r="T34" s="131"/>
      <c r="U34" s="113"/>
      <c r="V34" s="125">
        <v>1</v>
      </c>
      <c r="W34" s="96" t="s">
        <v>68</v>
      </c>
      <c r="X34" s="131">
        <v>8.748842592592591E-3</v>
      </c>
      <c r="Y34" s="113"/>
      <c r="AA34" s="113"/>
    </row>
    <row r="35" spans="1:27" ht="15" customHeight="1" x14ac:dyDescent="0.2">
      <c r="A35" s="5">
        <v>3</v>
      </c>
      <c r="B35" s="158" t="str">
        <f>' Girls Scoring'!B64</f>
        <v>Newton</v>
      </c>
      <c r="C35" s="159"/>
      <c r="D35" s="40"/>
      <c r="E35" s="67" t="str">
        <f>' Girls Scoring'!C64</f>
        <v>nt</v>
      </c>
      <c r="G35" s="50"/>
      <c r="H35" s="78">
        <f>IF(' Girls Scoring'!$Q$58="","",' Girls Scoring'!$Q$58)</f>
        <v>3</v>
      </c>
      <c r="I35" s="6"/>
      <c r="J35" s="68">
        <f>IF(' Girls Scoring'!$Q$57="","",' Girls Scoring'!$Q$57)</f>
        <v>38.5</v>
      </c>
      <c r="K35" s="26"/>
      <c r="L35" s="26"/>
      <c r="P35" s="5">
        <v>2</v>
      </c>
      <c r="Q35" s="125"/>
      <c r="R35" s="96"/>
      <c r="S35" s="96"/>
      <c r="T35" s="131"/>
      <c r="U35" s="9"/>
      <c r="V35" s="125"/>
      <c r="W35" s="96"/>
      <c r="X35" s="131"/>
    </row>
    <row r="36" spans="1:27" ht="15" customHeight="1" x14ac:dyDescent="0.2">
      <c r="A36" s="5">
        <v>4</v>
      </c>
      <c r="B36" s="158" t="str">
        <f>' Girls Scoring'!B65</f>
        <v>Riverside</v>
      </c>
      <c r="C36" s="159"/>
      <c r="D36" s="40"/>
      <c r="E36" s="67" t="str">
        <f>' Girls Scoring'!C65</f>
        <v>rv</v>
      </c>
      <c r="G36" s="50"/>
      <c r="H36" s="78">
        <f>IF(' Girls Scoring'!$R$58="","",' Girls Scoring'!$R$58)</f>
        <v>4</v>
      </c>
      <c r="I36" s="6"/>
      <c r="J36" s="68">
        <f>IF(' Girls Scoring'!$R$57="","",' Girls Scoring'!$R$57)</f>
        <v>12</v>
      </c>
      <c r="K36" s="26"/>
      <c r="L36" s="26"/>
      <c r="M36" s="26"/>
      <c r="P36" s="5">
        <v>3</v>
      </c>
      <c r="Q36" s="125"/>
      <c r="R36" s="96"/>
      <c r="S36" s="96"/>
      <c r="T36" s="131"/>
      <c r="U36" s="9"/>
      <c r="V36" s="125"/>
      <c r="W36" s="96"/>
      <c r="X36" s="131"/>
    </row>
    <row r="37" spans="1:27" ht="15" customHeight="1" x14ac:dyDescent="0.2">
      <c r="A37" s="5"/>
      <c r="B37" s="158"/>
      <c r="C37" s="159"/>
      <c r="D37" s="40"/>
      <c r="E37" s="67"/>
      <c r="G37" s="50"/>
      <c r="H37" s="78"/>
      <c r="I37" s="6"/>
      <c r="J37" s="68"/>
      <c r="K37" s="26"/>
      <c r="L37" s="26"/>
      <c r="M37" s="26"/>
      <c r="P37" s="5">
        <v>4</v>
      </c>
      <c r="Q37" s="125"/>
      <c r="R37" s="96"/>
      <c r="S37" s="96"/>
      <c r="T37" s="131"/>
      <c r="U37" s="9"/>
      <c r="V37" s="125"/>
      <c r="W37" s="96"/>
      <c r="X37" s="131"/>
    </row>
    <row r="38" spans="1:27" ht="15" customHeight="1" x14ac:dyDescent="0.2">
      <c r="A38" s="5"/>
      <c r="B38" s="158"/>
      <c r="C38" s="159"/>
      <c r="D38" s="40"/>
      <c r="E38" s="67"/>
      <c r="F38" s="50"/>
      <c r="G38" s="50"/>
      <c r="H38" s="78"/>
      <c r="I38" s="6"/>
      <c r="J38" s="68"/>
      <c r="K38" s="26"/>
      <c r="L38" s="26"/>
      <c r="M38" s="26"/>
      <c r="P38" s="5">
        <v>5</v>
      </c>
      <c r="Q38" s="125"/>
      <c r="R38" s="97"/>
      <c r="S38" s="97"/>
      <c r="T38" s="131"/>
      <c r="U38" s="9"/>
      <c r="V38" s="125"/>
      <c r="W38" s="97"/>
      <c r="X38" s="131"/>
    </row>
    <row r="39" spans="1:27" ht="15" customHeight="1" x14ac:dyDescent="0.2">
      <c r="A39" s="5"/>
      <c r="B39" s="158"/>
      <c r="C39" s="159"/>
      <c r="D39" s="40"/>
      <c r="E39" s="67"/>
      <c r="F39" s="50"/>
      <c r="G39" s="50"/>
      <c r="H39" s="78"/>
      <c r="I39" s="6"/>
      <c r="J39" s="68"/>
      <c r="K39" s="26"/>
      <c r="L39" s="26"/>
      <c r="M39" s="26"/>
      <c r="P39" s="5">
        <v>6</v>
      </c>
      <c r="Q39" s="125"/>
      <c r="R39" s="96"/>
      <c r="S39" s="54"/>
      <c r="T39" s="131"/>
      <c r="U39" s="9"/>
      <c r="V39" s="125"/>
      <c r="W39" s="54"/>
      <c r="X39" s="131"/>
    </row>
    <row r="40" spans="1:27" ht="15" customHeight="1" x14ac:dyDescent="0.2">
      <c r="A40" s="5"/>
      <c r="B40" s="158"/>
      <c r="C40" s="159"/>
      <c r="D40" s="40"/>
      <c r="E40" s="67"/>
      <c r="F40" s="50"/>
      <c r="G40" s="50"/>
      <c r="H40" s="78"/>
      <c r="I40" s="6"/>
      <c r="J40" s="68"/>
      <c r="K40" s="26"/>
      <c r="L40" s="26"/>
      <c r="M40" s="26"/>
      <c r="Q40" s="125"/>
      <c r="R40" s="96"/>
      <c r="S40" s="54"/>
      <c r="T40" s="131"/>
      <c r="U40" s="9"/>
      <c r="V40" s="125"/>
      <c r="W40" s="54"/>
      <c r="X40" s="131"/>
    </row>
    <row r="41" spans="1:27" ht="15" customHeight="1" thickBot="1" x14ac:dyDescent="0.25">
      <c r="A41" s="5"/>
      <c r="B41" s="158"/>
      <c r="C41" s="159"/>
      <c r="D41" s="40"/>
      <c r="E41" s="67"/>
      <c r="F41" s="50"/>
      <c r="G41" s="50"/>
      <c r="H41" s="78"/>
      <c r="I41" s="6"/>
      <c r="J41" s="68"/>
      <c r="K41" s="26"/>
      <c r="L41" s="26"/>
      <c r="Q41" s="137"/>
      <c r="R41" s="79"/>
      <c r="S41" s="75"/>
      <c r="T41" s="132"/>
      <c r="U41" s="9"/>
      <c r="V41" s="137"/>
      <c r="W41" s="75"/>
      <c r="X41" s="132"/>
    </row>
    <row r="42" spans="1:27" ht="15" customHeight="1" x14ac:dyDescent="0.2">
      <c r="A42" s="5"/>
      <c r="B42" s="50"/>
      <c r="C42" s="50"/>
      <c r="D42" s="50"/>
      <c r="E42" s="50"/>
      <c r="F42" s="50"/>
      <c r="G42" s="50"/>
      <c r="H42" s="51"/>
      <c r="J42" s="26"/>
      <c r="K42" s="26"/>
      <c r="L42" s="26"/>
      <c r="M42" s="26"/>
      <c r="R42" s="9"/>
      <c r="S42" s="9"/>
      <c r="T42" s="9"/>
      <c r="U42" s="9"/>
      <c r="V42" s="9"/>
      <c r="W42" s="26"/>
      <c r="X42" s="37"/>
    </row>
    <row r="43" spans="1:27" ht="15" customHeight="1" thickBot="1" x14ac:dyDescent="0.25">
      <c r="E43" s="9"/>
    </row>
    <row r="44" spans="1:27" ht="15" customHeight="1" thickBot="1" x14ac:dyDescent="0.25">
      <c r="C44" s="121" t="s">
        <v>55</v>
      </c>
      <c r="D44" s="121" t="s">
        <v>55</v>
      </c>
      <c r="E44" s="121" t="s">
        <v>55</v>
      </c>
      <c r="F44" s="121"/>
      <c r="G44" s="121" t="s">
        <v>55</v>
      </c>
      <c r="H44" s="121" t="s">
        <v>55</v>
      </c>
      <c r="I44" s="121" t="s">
        <v>55</v>
      </c>
      <c r="J44" s="121" t="s">
        <v>55</v>
      </c>
      <c r="K44" s="121"/>
      <c r="L44" s="121" t="s">
        <v>55</v>
      </c>
      <c r="M44" s="121" t="s">
        <v>55</v>
      </c>
      <c r="N44" s="121" t="s">
        <v>55</v>
      </c>
      <c r="O44" s="121" t="s">
        <v>55</v>
      </c>
      <c r="P44" s="121"/>
      <c r="Q44" s="121" t="s">
        <v>55</v>
      </c>
      <c r="R44" s="121" t="s">
        <v>55</v>
      </c>
      <c r="S44" s="121" t="s">
        <v>55</v>
      </c>
      <c r="T44" s="121" t="s">
        <v>55</v>
      </c>
      <c r="U44" s="121"/>
      <c r="V44" s="121" t="s">
        <v>55</v>
      </c>
      <c r="W44" s="121" t="s">
        <v>55</v>
      </c>
      <c r="X44" s="121" t="s">
        <v>55</v>
      </c>
    </row>
    <row r="45" spans="1:27" ht="21.75" customHeight="1" x14ac:dyDescent="0.2">
      <c r="C45" s="93" t="s">
        <v>53</v>
      </c>
      <c r="D45" s="29"/>
      <c r="E45" s="29"/>
      <c r="F45" s="29"/>
      <c r="G45" s="29"/>
    </row>
    <row r="46" spans="1:27" ht="15" customHeight="1" x14ac:dyDescent="0.2">
      <c r="C46" s="53" t="s">
        <v>57</v>
      </c>
      <c r="D46" s="29"/>
      <c r="E46" s="29"/>
      <c r="F46" s="29"/>
      <c r="G46" s="29"/>
    </row>
    <row r="47" spans="1:27" ht="15" customHeight="1" x14ac:dyDescent="0.2">
      <c r="C47" s="29"/>
      <c r="D47" s="29"/>
      <c r="E47" s="29"/>
      <c r="F47" s="29"/>
      <c r="G47" s="29"/>
    </row>
    <row r="48" spans="1:27" ht="15" customHeight="1" x14ac:dyDescent="0.2">
      <c r="E48" s="9"/>
    </row>
    <row r="49" spans="5:5" ht="15" customHeight="1" x14ac:dyDescent="0.2">
      <c r="E49" s="9"/>
    </row>
    <row r="50" spans="5:5" ht="15" customHeight="1" x14ac:dyDescent="0.2">
      <c r="E50" s="9"/>
    </row>
    <row r="51" spans="5:5" ht="15" customHeight="1" x14ac:dyDescent="0.2">
      <c r="E51" s="9"/>
    </row>
    <row r="52" spans="5:5" ht="15" customHeight="1" x14ac:dyDescent="0.2">
      <c r="E52" s="9"/>
    </row>
    <row r="53" spans="5:5" ht="15" customHeight="1" x14ac:dyDescent="0.2">
      <c r="E53" s="9"/>
    </row>
    <row r="54" spans="5:5" ht="15" customHeight="1" x14ac:dyDescent="0.2">
      <c r="E54" s="9"/>
    </row>
    <row r="55" spans="5:5" ht="15" customHeight="1" x14ac:dyDescent="0.2">
      <c r="E55" s="9"/>
    </row>
    <row r="56" spans="5:5" ht="15" customHeight="1" x14ac:dyDescent="0.2">
      <c r="E56" s="9"/>
    </row>
    <row r="57" spans="5:5" ht="15" customHeight="1" x14ac:dyDescent="0.2">
      <c r="E57" s="9"/>
    </row>
    <row r="58" spans="5:5" ht="15" customHeight="1" x14ac:dyDescent="0.2">
      <c r="E58" s="9"/>
    </row>
    <row r="59" spans="5:5" ht="15" customHeight="1" x14ac:dyDescent="0.2">
      <c r="E59" s="9"/>
    </row>
    <row r="60" spans="5:5" ht="15" customHeight="1" x14ac:dyDescent="0.2">
      <c r="E60" s="9"/>
    </row>
    <row r="61" spans="5:5" ht="15" customHeight="1" x14ac:dyDescent="0.2">
      <c r="E61" s="9"/>
    </row>
    <row r="62" spans="5:5" ht="15" customHeight="1" x14ac:dyDescent="0.2">
      <c r="E62" s="9"/>
    </row>
    <row r="63" spans="5:5" ht="15" customHeight="1" x14ac:dyDescent="0.2">
      <c r="E63" s="9"/>
    </row>
    <row r="64" spans="5:5" ht="15" customHeight="1" x14ac:dyDescent="0.2">
      <c r="E64" s="9"/>
    </row>
    <row r="65" spans="5:5" ht="15" customHeight="1" x14ac:dyDescent="0.2">
      <c r="E65" s="9"/>
    </row>
    <row r="66" spans="5:5" ht="15" customHeight="1" x14ac:dyDescent="0.2">
      <c r="E66" s="9"/>
    </row>
    <row r="67" spans="5:5" ht="15" customHeight="1" x14ac:dyDescent="0.2">
      <c r="E67" s="9"/>
    </row>
    <row r="68" spans="5:5" ht="15" customHeight="1" x14ac:dyDescent="0.2">
      <c r="E68" s="9"/>
    </row>
    <row r="69" spans="5:5" ht="15" customHeight="1" x14ac:dyDescent="0.2">
      <c r="E69" s="9"/>
    </row>
    <row r="70" spans="5:5" ht="15" customHeight="1" x14ac:dyDescent="0.2">
      <c r="E70" s="9"/>
    </row>
    <row r="71" spans="5:5" ht="15" customHeight="1" x14ac:dyDescent="0.2">
      <c r="E71" s="9"/>
    </row>
    <row r="72" spans="5:5" ht="15" customHeight="1" x14ac:dyDescent="0.2">
      <c r="E72" s="9"/>
    </row>
    <row r="73" spans="5:5" ht="15" customHeight="1" x14ac:dyDescent="0.2">
      <c r="E73" s="9"/>
    </row>
    <row r="74" spans="5:5" ht="15" customHeight="1" x14ac:dyDescent="0.2">
      <c r="E74" s="9"/>
    </row>
    <row r="75" spans="5:5" ht="15" customHeight="1" x14ac:dyDescent="0.2">
      <c r="E75" s="9"/>
    </row>
    <row r="76" spans="5:5" ht="15" customHeight="1" x14ac:dyDescent="0.2">
      <c r="E76" s="9"/>
    </row>
    <row r="77" spans="5:5" ht="15" customHeight="1" x14ac:dyDescent="0.2">
      <c r="E77" s="9"/>
    </row>
    <row r="78" spans="5:5" ht="15" customHeight="1" x14ac:dyDescent="0.2">
      <c r="E78" s="9"/>
    </row>
    <row r="79" spans="5:5" ht="15" customHeight="1" x14ac:dyDescent="0.2">
      <c r="E79" s="9"/>
    </row>
    <row r="80" spans="5:5" ht="15" customHeight="1" x14ac:dyDescent="0.2">
      <c r="E80" s="9"/>
    </row>
    <row r="81" spans="5:5" ht="15" customHeight="1" x14ac:dyDescent="0.2">
      <c r="E81" s="9"/>
    </row>
    <row r="82" spans="5:5" ht="15" customHeight="1" x14ac:dyDescent="0.2">
      <c r="E82" s="9"/>
    </row>
    <row r="83" spans="5:5" ht="15" customHeight="1" x14ac:dyDescent="0.2">
      <c r="E83" s="9"/>
    </row>
    <row r="84" spans="5:5" ht="15" customHeight="1" x14ac:dyDescent="0.2">
      <c r="E84" s="9"/>
    </row>
    <row r="85" spans="5:5" ht="15" customHeight="1" x14ac:dyDescent="0.2">
      <c r="E85" s="9"/>
    </row>
    <row r="86" spans="5:5" ht="15" customHeight="1" x14ac:dyDescent="0.2">
      <c r="E86" s="9"/>
    </row>
    <row r="87" spans="5:5" ht="15" customHeight="1" x14ac:dyDescent="0.2">
      <c r="E87" s="9"/>
    </row>
    <row r="88" spans="5:5" ht="15" customHeight="1" x14ac:dyDescent="0.2">
      <c r="E88" s="9"/>
    </row>
    <row r="89" spans="5:5" ht="15" customHeight="1" x14ac:dyDescent="0.2">
      <c r="E89" s="9"/>
    </row>
    <row r="90" spans="5:5" ht="15" customHeight="1" x14ac:dyDescent="0.2">
      <c r="E90" s="9"/>
    </row>
    <row r="91" spans="5:5" ht="15" customHeight="1" x14ac:dyDescent="0.2">
      <c r="E91" s="9"/>
    </row>
    <row r="92" spans="5:5" ht="15" customHeight="1" x14ac:dyDescent="0.2">
      <c r="E92" s="9"/>
    </row>
    <row r="93" spans="5:5" ht="15" customHeight="1" x14ac:dyDescent="0.2">
      <c r="E93" s="9"/>
    </row>
    <row r="94" spans="5:5" ht="15" customHeight="1" x14ac:dyDescent="0.2">
      <c r="E94" s="9"/>
    </row>
    <row r="95" spans="5:5" ht="15" customHeight="1" x14ac:dyDescent="0.2">
      <c r="E95" s="9"/>
    </row>
    <row r="96" spans="5:5" ht="15" customHeight="1" x14ac:dyDescent="0.2">
      <c r="E96" s="9"/>
    </row>
    <row r="97" spans="5:5" ht="15" customHeight="1" x14ac:dyDescent="0.2">
      <c r="E97" s="9"/>
    </row>
    <row r="98" spans="5:5" ht="15" customHeight="1" x14ac:dyDescent="0.2">
      <c r="E98" s="9"/>
    </row>
    <row r="99" spans="5:5" ht="15" customHeight="1" x14ac:dyDescent="0.2">
      <c r="E99" s="9"/>
    </row>
    <row r="100" spans="5:5" ht="15" customHeight="1" x14ac:dyDescent="0.2">
      <c r="E100" s="9"/>
    </row>
    <row r="101" spans="5:5" ht="15" customHeight="1" x14ac:dyDescent="0.2">
      <c r="E101" s="9"/>
    </row>
    <row r="102" spans="5:5" ht="15" customHeight="1" x14ac:dyDescent="0.2">
      <c r="E102" s="9"/>
    </row>
    <row r="103" spans="5:5" ht="15" customHeight="1" x14ac:dyDescent="0.2">
      <c r="E103" s="9"/>
    </row>
    <row r="104" spans="5:5" ht="15" customHeight="1" x14ac:dyDescent="0.2">
      <c r="E104" s="9"/>
    </row>
    <row r="105" spans="5:5" ht="15" customHeight="1" x14ac:dyDescent="0.2">
      <c r="E105" s="9"/>
    </row>
    <row r="106" spans="5:5" ht="15" customHeight="1" x14ac:dyDescent="0.2">
      <c r="E106" s="9"/>
    </row>
    <row r="107" spans="5:5" ht="15" customHeight="1" x14ac:dyDescent="0.2">
      <c r="E107" s="9"/>
    </row>
    <row r="108" spans="5:5" ht="15" customHeight="1" x14ac:dyDescent="0.2">
      <c r="E108" s="9"/>
    </row>
    <row r="109" spans="5:5" ht="15" customHeight="1" x14ac:dyDescent="0.2">
      <c r="E109" s="9"/>
    </row>
    <row r="110" spans="5:5" ht="15" customHeight="1" x14ac:dyDescent="0.2">
      <c r="E110" s="9"/>
    </row>
    <row r="111" spans="5:5" ht="15" customHeight="1" x14ac:dyDescent="0.2">
      <c r="E111" s="9"/>
    </row>
    <row r="112" spans="5:5" ht="15" customHeight="1" x14ac:dyDescent="0.2">
      <c r="E112" s="9"/>
    </row>
    <row r="113" spans="5:5" ht="15" customHeight="1" x14ac:dyDescent="0.2">
      <c r="E113" s="9"/>
    </row>
    <row r="114" spans="5:5" ht="15" customHeight="1" x14ac:dyDescent="0.2">
      <c r="E114" s="9"/>
    </row>
    <row r="115" spans="5:5" ht="15" customHeight="1" x14ac:dyDescent="0.2">
      <c r="E115" s="9"/>
    </row>
    <row r="116" spans="5:5" ht="15" customHeight="1" x14ac:dyDescent="0.2">
      <c r="E116" s="9"/>
    </row>
    <row r="117" spans="5:5" ht="15" customHeight="1" x14ac:dyDescent="0.2">
      <c r="E117" s="9"/>
    </row>
    <row r="118" spans="5:5" ht="15" customHeight="1" x14ac:dyDescent="0.2">
      <c r="E118" s="9"/>
    </row>
    <row r="119" spans="5:5" ht="15" customHeight="1" x14ac:dyDescent="0.2">
      <c r="E119" s="9"/>
    </row>
    <row r="120" spans="5:5" ht="15" customHeight="1" x14ac:dyDescent="0.2">
      <c r="E120" s="9"/>
    </row>
    <row r="121" spans="5:5" ht="15" customHeight="1" x14ac:dyDescent="0.2">
      <c r="E121" s="9"/>
    </row>
    <row r="122" spans="5:5" ht="15" customHeight="1" x14ac:dyDescent="0.2">
      <c r="E122" s="9"/>
    </row>
    <row r="123" spans="5:5" ht="15" customHeight="1" x14ac:dyDescent="0.2">
      <c r="E123" s="9"/>
    </row>
    <row r="124" spans="5:5" ht="15" customHeight="1" x14ac:dyDescent="0.2">
      <c r="E124" s="9"/>
    </row>
    <row r="125" spans="5:5" ht="15" customHeight="1" x14ac:dyDescent="0.2">
      <c r="E125" s="9"/>
    </row>
    <row r="126" spans="5:5" ht="15" customHeight="1" x14ac:dyDescent="0.2">
      <c r="E126" s="9"/>
    </row>
    <row r="127" spans="5:5" ht="15" customHeight="1" x14ac:dyDescent="0.2">
      <c r="E127" s="9"/>
    </row>
    <row r="128" spans="5:5" ht="15" customHeight="1" x14ac:dyDescent="0.2">
      <c r="E128" s="9"/>
    </row>
    <row r="129" spans="5:5" ht="15" customHeight="1" x14ac:dyDescent="0.2">
      <c r="E129" s="9"/>
    </row>
    <row r="130" spans="5:5" ht="15" customHeight="1" x14ac:dyDescent="0.2">
      <c r="E130" s="9"/>
    </row>
    <row r="131" spans="5:5" ht="15" customHeight="1" x14ac:dyDescent="0.2">
      <c r="E131" s="9"/>
    </row>
    <row r="132" spans="5:5" ht="15" customHeight="1" x14ac:dyDescent="0.2">
      <c r="E132" s="9"/>
    </row>
    <row r="133" spans="5:5" ht="15" customHeight="1" x14ac:dyDescent="0.2">
      <c r="E133" s="9"/>
    </row>
    <row r="134" spans="5:5" ht="15" customHeight="1" x14ac:dyDescent="0.2">
      <c r="E134" s="9"/>
    </row>
    <row r="135" spans="5:5" ht="15" customHeight="1" x14ac:dyDescent="0.2">
      <c r="E135" s="9"/>
    </row>
    <row r="136" spans="5:5" ht="15" customHeight="1" x14ac:dyDescent="0.2">
      <c r="E136" s="9"/>
    </row>
    <row r="137" spans="5:5" ht="15" customHeight="1" x14ac:dyDescent="0.2">
      <c r="E137" s="9"/>
    </row>
    <row r="138" spans="5:5" ht="15" customHeight="1" x14ac:dyDescent="0.2">
      <c r="E138" s="9"/>
    </row>
    <row r="139" spans="5:5" ht="15" customHeight="1" x14ac:dyDescent="0.2">
      <c r="E139" s="9"/>
    </row>
    <row r="140" spans="5:5" ht="15" customHeight="1" x14ac:dyDescent="0.2">
      <c r="E140" s="9"/>
    </row>
    <row r="141" spans="5:5" ht="15" customHeight="1" x14ac:dyDescent="0.2">
      <c r="E141" s="9"/>
    </row>
    <row r="142" spans="5:5" ht="15" customHeight="1" x14ac:dyDescent="0.2">
      <c r="E142" s="9"/>
    </row>
    <row r="143" spans="5:5" ht="15" customHeight="1" x14ac:dyDescent="0.2">
      <c r="E143" s="9"/>
    </row>
    <row r="144" spans="5:5" ht="15" customHeight="1" x14ac:dyDescent="0.2">
      <c r="E144" s="9"/>
    </row>
    <row r="145" spans="5:5" ht="15" customHeight="1" x14ac:dyDescent="0.2">
      <c r="E145" s="9"/>
    </row>
    <row r="146" spans="5:5" ht="15" customHeight="1" x14ac:dyDescent="0.2">
      <c r="E146" s="9"/>
    </row>
    <row r="147" spans="5:5" ht="15" customHeight="1" x14ac:dyDescent="0.2">
      <c r="E147" s="9"/>
    </row>
    <row r="148" spans="5:5" ht="15" customHeight="1" x14ac:dyDescent="0.2">
      <c r="E148" s="9"/>
    </row>
    <row r="149" spans="5:5" ht="15" customHeight="1" x14ac:dyDescent="0.2">
      <c r="E149" s="9"/>
    </row>
    <row r="150" spans="5:5" ht="15" customHeight="1" x14ac:dyDescent="0.2">
      <c r="E150" s="9"/>
    </row>
    <row r="151" spans="5:5" ht="15" customHeight="1" x14ac:dyDescent="0.2">
      <c r="E151" s="9"/>
    </row>
    <row r="152" spans="5:5" ht="15" customHeight="1" x14ac:dyDescent="0.2">
      <c r="E152" s="9"/>
    </row>
    <row r="153" spans="5:5" ht="15" customHeight="1" x14ac:dyDescent="0.2">
      <c r="E153" s="9"/>
    </row>
    <row r="154" spans="5:5" ht="15" customHeight="1" x14ac:dyDescent="0.2">
      <c r="E154" s="9"/>
    </row>
    <row r="155" spans="5:5" ht="15" customHeight="1" x14ac:dyDescent="0.2">
      <c r="E155" s="9"/>
    </row>
    <row r="156" spans="5:5" ht="15" customHeight="1" x14ac:dyDescent="0.2">
      <c r="E156" s="9"/>
    </row>
    <row r="157" spans="5:5" ht="15" customHeight="1" x14ac:dyDescent="0.2">
      <c r="E157" s="9"/>
    </row>
  </sheetData>
  <sheetProtection selectLockedCells="1"/>
  <protectedRanges>
    <protectedRange algorithmName="SHA-512" hashValue="A6XCJgVKMxoZfarwO9G94dum3aZhIj55Th9Hd2Y82FrqoPfriBsavznFOpAgN1S5CxGusVst90BrhBiuD+PKpg==" saltValue="Oa63CzD9vUymGCXB99aVRw==" spinCount="100000" sqref="P13 Y3 H23:H29 R23:R29 U13 J23:K29 O23:P29 Y13 Y23 T23:U29 M23:M29 F13 F3 C23:C30 E23:F29 K13 X23:X30 T30:V30 O30:R30 J30:M30 E30:H30 U34 Y34" name="Range3"/>
    <protectedRange algorithmName="SHA-512" hashValue="dmh8mpKJaX7mfPwP4HWxBxBPxXPog3nOLGR611rKAZkzYOWeF5Gx0kCV1gVdXpxFEwtn2r7pMCsZeZBY6iegRA==" saltValue="M0rHejy7KKDg3MAmNq0hBg==" spinCount="100000" sqref="E13 J13 O13 T13 H13:H19 M13:M19 R13:R19 C13:C20 E14:F19 J14:K19 O14:P19 T14:U19 X13:X20 T20:V20 O20:R20 J20:M20 E20:H20" name="Range2"/>
    <protectedRange algorithmName="SHA-512" hashValue="rmosQhzov4aRST/aYWC59I9vff9jE0RG4QLAkPtLOFePxDdRLp9jOk1KfmEM3NFRPUTiQuTFqAeCK0ObZj2zaQ==" saltValue="EDvw7c1+JzeHlpQOw/Yypw==" spinCount="100000" sqref="C3:C9 X3:X9 E3:E9 H3:H9 O6:P9 J3 J4:K9 O3:O5 T3 F6:F9 M3:M9 R3:R9 F4 T4:U9 C10:X10 W20 W30 S20 S30 N20 N30 I30 I20 D20 D30" name="Range1"/>
    <protectedRange algorithmName="SHA-512" hashValue="BIp39+jWu4Zvu2FZn1IOCQdu8A4EM6MYKedqS8CTB4NDl9bKVwW81D7evnEczQNZUb89Wq7NFhDTEO1MBlC8lQ==" saltValue="F6CEKDgFbb48ux6ey9PE3w==" spinCount="100000" sqref="D3:D6 I3:I6 N3:N6 S3:S6 W3:W6 W13:W16 W23:W26 S13:S16 S23:S26 N13:N16 N23:N26 I23:I26 I13:I16 D13:D16 D23:D26" name="Range4_2"/>
    <protectedRange algorithmName="SHA-512" hashValue="kAuRRYziLczJIZXcOSDaIysK5hc7jWBIVWAy2koKAzYOAutwKtkRrPxr4U8yOfBmZWPX5bBTwIgCzF9aMIqPmg==" saltValue="ZwScvgIkfztHHUtzf+S3mw==" spinCount="100000" sqref="D23:D29 D3:D9 I3:I9 N3:N9 S3:S9 W3:W9 W13:W19 W23:W29 S13:S19 S23:S29 N13:N19 N23:N29 I23:I29 I13:I19 D13:D19" name="Range1_1"/>
    <protectedRange algorithmName="SHA-512" hashValue="KBx4Ongn2c66dVCTzDbLoAfyObX4/nydrJDy4jhVD7dbTZkl660lRS03QJXk6sRkvxdWHmQtgztoLY+QfB/PCg==" saltValue="b3b9GSX/rGBsoKPiqB+GGw==" spinCount="100000" sqref="V41 Q41 AA34" name="Range3_1"/>
    <protectedRange algorithmName="SHA-512" hashValue="TCUPS0tE5S3E3OFnh+fXiuxE7X8lH2NBZ8r8KVba1R2qufgDxfiGn6C/QHOXvF82dFShJZfZ5NGuhLGY5Pzwwg==" saltValue="3yKn37EnC35Syvn7xWsIjw==" spinCount="100000" sqref="R34:R37 R39:T41 T34:T38 W39" name="Range4_2_1"/>
    <protectedRange algorithmName="SHA-512" hashValue="SXJnhYJiEqYT4ELWLtK2BEqqgF2RjJBSF9DWJKtSjXJ7jKyirLyRkoxCC9Scc8Jz+XkHAL9xZI/EvcJv6n5e8w==" saltValue="EpQd5jal19Lfk3sL1eYrzw==" spinCount="100000" sqref="R34:R40 S34:S41 W34:X41" name="Range1_1_1"/>
  </protectedRanges>
  <mergeCells count="28">
    <mergeCell ref="B1:E1"/>
    <mergeCell ref="G1:J1"/>
    <mergeCell ref="L1:O1"/>
    <mergeCell ref="B39:C39"/>
    <mergeCell ref="M11:O11"/>
    <mergeCell ref="C21:E21"/>
    <mergeCell ref="B40:C40"/>
    <mergeCell ref="B41:C41"/>
    <mergeCell ref="B38:C38"/>
    <mergeCell ref="B32:C32"/>
    <mergeCell ref="B33:C33"/>
    <mergeCell ref="B34:C34"/>
    <mergeCell ref="W11:X11"/>
    <mergeCell ref="V1:X1"/>
    <mergeCell ref="B35:C35"/>
    <mergeCell ref="B36:C36"/>
    <mergeCell ref="B37:C37"/>
    <mergeCell ref="H21:J21"/>
    <mergeCell ref="M21:O21"/>
    <mergeCell ref="R21:T21"/>
    <mergeCell ref="R31:T31"/>
    <mergeCell ref="W21:X21"/>
    <mergeCell ref="C11:E11"/>
    <mergeCell ref="H11:J11"/>
    <mergeCell ref="R32:T32"/>
    <mergeCell ref="Q1:T1"/>
    <mergeCell ref="R11:T11"/>
    <mergeCell ref="W32:X32"/>
  </mergeCells>
  <dataValidations count="7">
    <dataValidation type="list" allowBlank="1" showInputMessage="1" showErrorMessage="1" sqref="R34:R40">
      <formula1>$E$27:$E$31</formula1>
    </dataValidation>
    <dataValidation type="list" allowBlank="1" showInputMessage="1" showErrorMessage="1" sqref="W42 S42">
      <formula1>$E$33:$E$37</formula1>
    </dataValidation>
    <dataValidation type="textLength" operator="equal" allowBlank="1" showInputMessage="1" showErrorMessage="1" sqref="Y24:Y30 U4:U10 U14:U20 U24:U30 K24:K30 K14:K20 K4:K10 F24:F30 F14:F20 P6:P10 P24:P30 P14:P20 Y4:Y10 Y14:Y20">
      <formula1>0</formula1>
    </dataValidation>
    <dataValidation type="textLength" operator="equal" allowBlank="1" showInputMessage="1" showErrorMessage="1" prompt="tie is valid_x000a_" sqref="U13 AA34 Y3 U23 K13 K23 F3 F13 F23 P23 P13 Y23 Y13 U34 Y34">
      <formula1>3</formula1>
    </dataValidation>
    <dataValidation type="list" allowBlank="1" showInputMessage="1" showErrorMessage="1" sqref="W13:W20 W34:W41 S34:S41 D23:D30 D13:D20 I13:I20 I23:I30 N23:N30 N13:N20 S23:S30 S13:S20 W23:W30 W3:W10 S3:S10 N3:N10 I3:I10 D3:D10">
      <formula1>$E$33:$E$41</formula1>
    </dataValidation>
    <dataValidation type="textLength" operator="equal" allowBlank="1" showInputMessage="1" showErrorMessage="1" prompt="tie is valid" sqref="U3 K3 P3">
      <formula1>3</formula1>
    </dataValidation>
    <dataValidation type="textLength" operator="lessThan" allowBlank="1" showInputMessage="1" showErrorMessage="1" sqref="F4:F9">
      <formula1>0</formula1>
    </dataValidation>
  </dataValidations>
  <pageMargins left="0.45" right="0.45" top="0.25" bottom="0.25" header="0.3" footer="0.3"/>
  <pageSetup scale="68" orientation="landscape" r:id="rId1"/>
  <headerFooter>
    <oddFooter>&amp;R&amp;"Arial,Bold"&amp;14&amp;D @ Covington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workbookViewId="0">
      <pane xSplit="2" ySplit="5" topLeftCell="D54" activePane="bottomRight" state="frozen"/>
      <selection pane="topRight" activeCell="C1" sqref="C1"/>
      <selection pane="bottomLeft" activeCell="A4" sqref="A4"/>
      <selection pane="bottomRight" activeCell="R54" sqref="R54"/>
    </sheetView>
  </sheetViews>
  <sheetFormatPr defaultRowHeight="12.75" x14ac:dyDescent="0.2"/>
  <cols>
    <col min="1" max="1" width="7.85546875" style="5" customWidth="1"/>
    <col min="2" max="2" width="25.42578125" customWidth="1"/>
    <col min="3" max="3" width="12.28515625" style="5" customWidth="1"/>
    <col min="4" max="4" width="3.42578125" style="5" customWidth="1"/>
    <col min="5" max="5" width="4.5703125" style="5" hidden="1" customWidth="1"/>
    <col min="6" max="6" width="3.42578125" style="5" hidden="1" customWidth="1"/>
    <col min="7" max="7" width="10.7109375" customWidth="1"/>
    <col min="8" max="8" width="6.28515625" customWidth="1"/>
    <col min="9" max="9" width="8.5703125" customWidth="1"/>
    <col min="10" max="10" width="9.5703125" customWidth="1"/>
    <col min="11" max="11" width="6.28515625" customWidth="1"/>
    <col min="12" max="13" width="6.28515625" hidden="1" customWidth="1"/>
    <col min="14" max="14" width="3.28515625" customWidth="1"/>
    <col min="15" max="16" width="10.85546875" bestFit="1" customWidth="1"/>
    <col min="18" max="18" width="12.5703125" customWidth="1"/>
  </cols>
  <sheetData>
    <row r="1" spans="1:18" ht="15.75" thickTop="1" x14ac:dyDescent="0.2">
      <c r="B1" s="63" t="s">
        <v>51</v>
      </c>
      <c r="C1" s="60"/>
      <c r="D1" s="60"/>
      <c r="E1" s="60"/>
      <c r="F1" s="60"/>
      <c r="G1" s="60">
        <v>1</v>
      </c>
      <c r="H1" s="60">
        <v>2</v>
      </c>
      <c r="I1" s="60">
        <v>3</v>
      </c>
      <c r="J1" s="60">
        <v>4</v>
      </c>
      <c r="K1" s="60">
        <v>5</v>
      </c>
      <c r="L1" s="60"/>
      <c r="M1" s="60"/>
      <c r="N1" s="61"/>
    </row>
    <row r="2" spans="1:18" ht="30" x14ac:dyDescent="0.2">
      <c r="A2" s="6" t="s">
        <v>63</v>
      </c>
      <c r="B2" s="17" t="s">
        <v>25</v>
      </c>
      <c r="C2" s="19">
        <v>5</v>
      </c>
      <c r="D2" s="19"/>
      <c r="E2" s="19"/>
      <c r="F2" s="19"/>
      <c r="G2" s="4">
        <v>6</v>
      </c>
      <c r="H2" s="4">
        <v>4</v>
      </c>
      <c r="I2" s="4">
        <v>3</v>
      </c>
      <c r="J2" s="4">
        <v>2</v>
      </c>
      <c r="K2" s="4">
        <v>1</v>
      </c>
      <c r="L2" s="4"/>
      <c r="M2" s="4"/>
    </row>
    <row r="3" spans="1:18" ht="15.75" thickBot="1" x14ac:dyDescent="0.25">
      <c r="A3" s="54" t="s">
        <v>64</v>
      </c>
      <c r="B3" s="30" t="s">
        <v>9</v>
      </c>
      <c r="C3" s="34">
        <v>3</v>
      </c>
      <c r="D3" s="34"/>
      <c r="E3" s="34"/>
      <c r="F3" s="34"/>
      <c r="G3" s="34">
        <v>6</v>
      </c>
      <c r="H3" s="34">
        <v>4</v>
      </c>
      <c r="I3" s="34">
        <v>2</v>
      </c>
      <c r="J3" s="34"/>
      <c r="K3" s="34"/>
      <c r="L3" s="34"/>
      <c r="M3" s="34"/>
      <c r="O3" s="55" t="str">
        <f>IF($B$62="","",$C$62)</f>
        <v>an</v>
      </c>
      <c r="P3" s="55" t="s">
        <v>71</v>
      </c>
      <c r="Q3" s="55" t="str">
        <f>IF($B64="","",$C64)</f>
        <v>nt</v>
      </c>
      <c r="R3" s="55" t="str">
        <f>IF($B65="","",$C65)</f>
        <v>rv</v>
      </c>
    </row>
    <row r="4" spans="1:18" s="61" customFormat="1" ht="13.5" thickTop="1" x14ac:dyDescent="0.2">
      <c r="A4" s="59" t="s">
        <v>69</v>
      </c>
      <c r="B4" s="63" t="s">
        <v>70</v>
      </c>
      <c r="E4" s="63" t="s">
        <v>52</v>
      </c>
      <c r="O4" s="62"/>
      <c r="P4" s="62"/>
      <c r="Q4" s="62"/>
      <c r="R4" s="62"/>
    </row>
    <row r="5" spans="1:18" ht="77.25" customHeight="1" thickBot="1" x14ac:dyDescent="0.3">
      <c r="A5" s="56" t="s">
        <v>10</v>
      </c>
      <c r="B5" s="122" t="s">
        <v>55</v>
      </c>
      <c r="C5" s="32" t="s">
        <v>29</v>
      </c>
      <c r="D5" s="18" t="s">
        <v>27</v>
      </c>
      <c r="E5" s="18"/>
      <c r="F5" s="18"/>
      <c r="G5" s="18" t="s">
        <v>5</v>
      </c>
      <c r="H5" s="18" t="s">
        <v>6</v>
      </c>
      <c r="I5" s="57" t="s">
        <v>7</v>
      </c>
      <c r="J5" s="18" t="s">
        <v>8</v>
      </c>
      <c r="K5" s="18" t="s">
        <v>54</v>
      </c>
      <c r="L5" s="110"/>
      <c r="M5" s="110"/>
      <c r="O5" s="58" t="str">
        <f>IF($B62="","",$B62)</f>
        <v>Ansonia</v>
      </c>
      <c r="P5" s="58" t="str">
        <f>IF($B63="","",$B63)</f>
        <v>Covington</v>
      </c>
      <c r="Q5" s="58" t="str">
        <f>IF($B64="","",$B64)</f>
        <v>Newton</v>
      </c>
      <c r="R5" s="58" t="str">
        <f>IF($B65="","",$B65)</f>
        <v>Riverside</v>
      </c>
    </row>
    <row r="6" spans="1:18" ht="18.75" customHeight="1" x14ac:dyDescent="0.2">
      <c r="A6" s="6" t="s">
        <v>24</v>
      </c>
      <c r="B6" s="33" t="s">
        <v>1</v>
      </c>
      <c r="D6" s="4"/>
      <c r="E6" s="4"/>
      <c r="F6" s="4"/>
      <c r="G6" s="4" t="str">
        <f>Events!$D3</f>
        <v>ct</v>
      </c>
      <c r="H6" s="4" t="str">
        <f>Events!$D4</f>
        <v>ct</v>
      </c>
      <c r="I6" s="4" t="str">
        <f>Events!$D5</f>
        <v>an</v>
      </c>
      <c r="J6" s="4" t="str">
        <f>Events!$D6</f>
        <v>an</v>
      </c>
      <c r="K6" s="4" t="str">
        <f>Events!$D7</f>
        <v>ct</v>
      </c>
      <c r="L6" s="4">
        <f>Events!$D9</f>
        <v>0</v>
      </c>
      <c r="M6" s="4">
        <f>Events!$D10</f>
        <v>0</v>
      </c>
      <c r="O6" s="23">
        <f>IF(O$5&lt;&gt;"",IF($C$8="",SUMIF($G6:$M6,O$3,$G$2:$M$2),0),"")</f>
        <v>5</v>
      </c>
      <c r="P6" s="23">
        <v>11</v>
      </c>
      <c r="Q6" s="23">
        <f>IF(Q$5&lt;&gt;"",IF($C$8="",SUMIF($G6:$M6,Q$3,$G$2:$M$2),0),"")</f>
        <v>0</v>
      </c>
      <c r="R6" s="23">
        <f>IF(R$5&lt;&gt;"",IF($C$8="",SUMIF($G6:$M6,R$3,$G$2:$M$2),0),"")</f>
        <v>0</v>
      </c>
    </row>
    <row r="7" spans="1:18" ht="18.75" customHeight="1" x14ac:dyDescent="0.2">
      <c r="A7" s="6"/>
      <c r="B7" s="33"/>
      <c r="C7" s="4" t="str">
        <f>IF(COUNTIF(Events!$F$3,"tie")&gt;0,"tie position","")</f>
        <v/>
      </c>
      <c r="D7" s="4"/>
      <c r="E7" s="4"/>
      <c r="F7" s="4"/>
      <c r="G7" s="4">
        <f>Events!$B3</f>
        <v>1</v>
      </c>
      <c r="H7" s="4">
        <f>Events!$B4</f>
        <v>2</v>
      </c>
      <c r="I7" s="4">
        <f>Events!$B5</f>
        <v>3</v>
      </c>
      <c r="J7" s="4">
        <f>Events!$B6</f>
        <v>4</v>
      </c>
      <c r="K7" s="4">
        <f>Events!$B7</f>
        <v>5</v>
      </c>
      <c r="L7" s="4">
        <f>Events!$B9</f>
        <v>0</v>
      </c>
      <c r="M7" s="4">
        <f>Events!$B10</f>
        <v>0</v>
      </c>
      <c r="O7" s="101"/>
      <c r="P7" s="101"/>
      <c r="Q7" s="101"/>
      <c r="R7" s="101"/>
    </row>
    <row r="8" spans="1:18" s="85" customFormat="1" ht="18.75" customHeight="1" thickBot="1" x14ac:dyDescent="0.25">
      <c r="A8" s="79"/>
      <c r="B8" s="87"/>
      <c r="C8" s="84" t="str">
        <f>IF(COUNTIF(Events!$F$3,"tie")&gt;0,$E$4,"")</f>
        <v/>
      </c>
      <c r="D8" s="84"/>
      <c r="E8" s="84" t="e">
        <f>IF(Events!#REF!&gt;0,Events!#REF!,"")</f>
        <v>#REF!</v>
      </c>
      <c r="F8" s="84" t="e">
        <f>IF(Events!#REF!&gt;0,Events!#REF!,"")</f>
        <v>#REF!</v>
      </c>
      <c r="G8" s="84"/>
      <c r="H8" s="84"/>
      <c r="I8" s="84"/>
      <c r="J8" s="84"/>
      <c r="K8" s="84"/>
      <c r="L8" s="84"/>
      <c r="M8" s="84"/>
      <c r="O8" s="86" t="str">
        <f>IF(O$5&lt;&gt;"",IF($C$8&lt;&gt;"",SUMIF($G6:$M6,O$3,$G8:$M8),""),"")</f>
        <v/>
      </c>
      <c r="P8" s="86" t="str">
        <f>IF(P$5&lt;&gt;"",IF($C$8&lt;&gt;"",SUMIF($G6:$M6,P$3,$G8:$M8),""),"")</f>
        <v/>
      </c>
      <c r="Q8" s="86" t="str">
        <f>IF(Q$5&lt;&gt;"",IF($C$8&lt;&gt;"",SUMIF($G6:$M6,Q$3,$G8:$M8),""),"")</f>
        <v/>
      </c>
      <c r="R8" s="86" t="str">
        <f>IF(R$5&lt;&gt;"",IF($C$8&lt;&gt;"",SUMIF($G6:$M6,R$3,$G8:$M8),""),"")</f>
        <v/>
      </c>
    </row>
    <row r="9" spans="1:18" ht="15" x14ac:dyDescent="0.2">
      <c r="A9" s="81" t="s">
        <v>24</v>
      </c>
      <c r="B9" s="33" t="s">
        <v>0</v>
      </c>
      <c r="D9" s="82"/>
      <c r="E9" s="82"/>
      <c r="F9" s="82"/>
      <c r="G9" s="82" t="str">
        <f>Events!$I3</f>
        <v>ct</v>
      </c>
      <c r="H9" s="82" t="str">
        <f>Events!$I4</f>
        <v>an</v>
      </c>
      <c r="I9" s="82" t="str">
        <f>Events!$I5</f>
        <v>an</v>
      </c>
      <c r="J9" s="82" t="str">
        <f>Events!$I6</f>
        <v>ct</v>
      </c>
      <c r="K9" s="82" t="str">
        <f>Events!$I7</f>
        <v>an</v>
      </c>
      <c r="L9" s="82">
        <f>Events!$I9</f>
        <v>0</v>
      </c>
      <c r="M9" s="82">
        <f>Events!$I10</f>
        <v>0</v>
      </c>
      <c r="O9" s="23">
        <f>IF(O$5&lt;&gt;"",IF($C$11="",SUMIF($G9:$M9,O$3,$G$2:$M$2),0),"")</f>
        <v>8</v>
      </c>
      <c r="P9" s="23">
        <v>6</v>
      </c>
      <c r="Q9" s="23">
        <f>IF(Q$5&lt;&gt;"",IF($C$11="",SUMIF($G9:$M9,Q$3,$G$2:$M$2),0),"")</f>
        <v>0</v>
      </c>
      <c r="R9" s="23">
        <f>IF(R$5&lt;&gt;"",IF($C$11="",SUMIF($G9:$M9,R$3,$G$2:$M$2),0),"")</f>
        <v>0</v>
      </c>
    </row>
    <row r="10" spans="1:18" ht="15" x14ac:dyDescent="0.2">
      <c r="A10" s="6"/>
      <c r="B10" s="2"/>
      <c r="C10" s="4" t="str">
        <f>IF(COUNTIF(Events!$K$3,"tie")&gt;0,"tie position","")</f>
        <v/>
      </c>
      <c r="D10" s="4"/>
      <c r="E10" s="4"/>
      <c r="F10" s="4"/>
      <c r="G10" s="48">
        <f>Events!$G3</f>
        <v>1</v>
      </c>
      <c r="H10" s="49">
        <f>Events!$G4</f>
        <v>2</v>
      </c>
      <c r="I10" s="49">
        <f>Events!$G5</f>
        <v>3</v>
      </c>
      <c r="J10" s="49">
        <f>Events!$G6</f>
        <v>4</v>
      </c>
      <c r="K10" s="49">
        <f>Events!$G7</f>
        <v>5</v>
      </c>
      <c r="L10" s="49">
        <f>Events!$G9</f>
        <v>0</v>
      </c>
      <c r="M10" s="49">
        <f>Events!$G10</f>
        <v>0</v>
      </c>
      <c r="O10" s="23"/>
      <c r="P10" s="23"/>
      <c r="Q10" s="23"/>
      <c r="R10" s="23"/>
    </row>
    <row r="11" spans="1:18" s="85" customFormat="1" ht="15.75" thickBot="1" x14ac:dyDescent="0.25">
      <c r="A11" s="79"/>
      <c r="B11" s="83"/>
      <c r="C11" s="84" t="str">
        <f>IF(COUNTIF(Events!$K$3,"tie")&gt;0,$E$4,"")</f>
        <v/>
      </c>
      <c r="D11" s="84"/>
      <c r="E11" s="84" t="e">
        <f>IF(Events!#REF!&gt;0,Events!#REF!,"")</f>
        <v>#REF!</v>
      </c>
      <c r="F11" s="84" t="e">
        <f>IF(Events!#REF!&gt;0,Events!#REF!,"")</f>
        <v>#REF!</v>
      </c>
      <c r="G11" s="84"/>
      <c r="H11" s="84"/>
      <c r="I11" s="84"/>
      <c r="J11" s="84"/>
      <c r="K11" s="84"/>
      <c r="L11" s="84"/>
      <c r="M11" s="84"/>
      <c r="O11" s="86" t="str">
        <f>IF(O$5&lt;&gt;"",IF($C$11&lt;&gt;"",SUMIF($G9:$M9,O$3,$G$11:$M$11),""),"")</f>
        <v/>
      </c>
      <c r="P11" s="86" t="str">
        <f>IF(P$5&lt;&gt;"",IF($C$11&lt;&gt;"",SUMIF($G9:$M9,P$3,$G$11:$M$11),""),"")</f>
        <v/>
      </c>
      <c r="Q11" s="86" t="str">
        <f>IF(Q$5&lt;&gt;"",IF($C$11&lt;&gt;"",SUMIF($G9:$M9,Q$3,$G$11:$M$11),""),"")</f>
        <v/>
      </c>
      <c r="R11" s="86" t="str">
        <f>IF(R$5&lt;&gt;"",IF($C$11&lt;&gt;"",SUMIF($G9:$M9,R$3,$G$11:$M$11),""),"")</f>
        <v/>
      </c>
    </row>
    <row r="12" spans="1:18" ht="15" x14ac:dyDescent="0.2">
      <c r="A12" s="81" t="s">
        <v>24</v>
      </c>
      <c r="B12" s="33" t="s">
        <v>3</v>
      </c>
      <c r="C12" s="33"/>
      <c r="D12" s="82"/>
      <c r="E12" s="82"/>
      <c r="F12" s="82"/>
      <c r="G12" s="82" t="str">
        <f>Events!$N3</f>
        <v>an</v>
      </c>
      <c r="H12" s="82" t="str">
        <f>Events!$N4</f>
        <v>nt</v>
      </c>
      <c r="I12" s="82" t="str">
        <f>Events!$N5</f>
        <v>an</v>
      </c>
      <c r="J12" s="82">
        <f>Events!$N6</f>
        <v>0</v>
      </c>
      <c r="K12" s="82">
        <f>Events!$N7</f>
        <v>0</v>
      </c>
      <c r="L12" s="82">
        <f>Events!$N9</f>
        <v>0</v>
      </c>
      <c r="M12" s="82">
        <f>Events!$N10</f>
        <v>0</v>
      </c>
      <c r="O12" s="23">
        <v>9.5</v>
      </c>
      <c r="P12" s="23">
        <f>IF(P$5&lt;&gt;"",IF($C$14="",SUMIF($G12:$M12,P$3,$G$2:$M$2),0),"")</f>
        <v>0</v>
      </c>
      <c r="Q12" s="23">
        <v>3.5</v>
      </c>
      <c r="R12" s="23">
        <f>IF(R$5&lt;&gt;"",IF($C$14="",SUMIF($G12:$M12,R$3,$G$2:$M$2),0),"")</f>
        <v>0</v>
      </c>
    </row>
    <row r="13" spans="1:18" s="95" customFormat="1" ht="15" x14ac:dyDescent="0.2">
      <c r="A13" s="81"/>
      <c r="B13" s="33"/>
      <c r="C13" s="4" t="str">
        <f>IF(COUNTIF(Events!$P$3,"tie")&gt;0,"tie position","")</f>
        <v/>
      </c>
      <c r="D13" s="82"/>
      <c r="E13" s="82"/>
      <c r="F13" s="82"/>
      <c r="G13" s="82">
        <f>Events!$L3</f>
        <v>1</v>
      </c>
      <c r="H13" s="82">
        <f>Events!$L4</f>
        <v>2</v>
      </c>
      <c r="I13" s="82">
        <f>Events!$L5</f>
        <v>2</v>
      </c>
      <c r="J13" s="82">
        <f>Events!$L6</f>
        <v>0</v>
      </c>
      <c r="K13" s="82">
        <f>Events!$L7</f>
        <v>0</v>
      </c>
      <c r="L13" s="82"/>
      <c r="M13" s="82"/>
      <c r="O13" s="23"/>
      <c r="P13" s="23"/>
      <c r="Q13" s="23"/>
      <c r="R13" s="23"/>
    </row>
    <row r="14" spans="1:18" s="85" customFormat="1" ht="15.75" thickBot="1" x14ac:dyDescent="0.25">
      <c r="A14" s="98"/>
      <c r="B14" s="87"/>
      <c r="C14" s="94" t="str">
        <f>IF(COUNTIF(Events!$P$3,"tie")&gt;0,$E$4,"")</f>
        <v/>
      </c>
      <c r="D14" s="94"/>
      <c r="E14" s="94" t="e">
        <f>IF(Events!#REF!&gt;0,Events!#REF!,"")</f>
        <v>#REF!</v>
      </c>
      <c r="F14" s="94" t="e">
        <f>IF(Events!#REF!&gt;0,Events!#REF!,"")</f>
        <v>#REF!</v>
      </c>
      <c r="G14" s="94"/>
      <c r="H14" s="94"/>
      <c r="I14" s="94"/>
      <c r="J14" s="94"/>
      <c r="K14" s="94"/>
      <c r="L14" s="94"/>
      <c r="M14" s="94"/>
      <c r="O14" s="86" t="str">
        <f>IF(O$5&lt;&gt;"",IF($C$14&lt;&gt;"",SUMIF($G12:$M12,O$3,$G$14:$M$14),""),"")</f>
        <v/>
      </c>
      <c r="P14" s="86" t="str">
        <f>IF(P$5&lt;&gt;"",IF($C$14&lt;&gt;"",SUMIF($G12:$M12,P$3,$G$14:$M$14),""),"")</f>
        <v/>
      </c>
      <c r="Q14" s="86" t="str">
        <f>IF(Q$5&lt;&gt;"",IF($C$14&lt;&gt;"",SUMIF($G12:$M12,Q$3,$G$14:$M$14),""),"")</f>
        <v/>
      </c>
      <c r="R14" s="86" t="str">
        <f>IF(R$5&lt;&gt;"",IF($C$14&lt;&gt;"",SUMIF($G12:$M12,R$3,$G$14:$M$14),""),"")</f>
        <v/>
      </c>
    </row>
    <row r="15" spans="1:18" ht="15" x14ac:dyDescent="0.2">
      <c r="A15" s="81" t="s">
        <v>24</v>
      </c>
      <c r="B15" s="33" t="s">
        <v>2</v>
      </c>
      <c r="D15" s="82"/>
      <c r="F15" s="82"/>
      <c r="G15" s="82" t="str">
        <f>Events!$S3</f>
        <v>an</v>
      </c>
      <c r="H15" s="82" t="str">
        <f>Events!$S4</f>
        <v>an</v>
      </c>
      <c r="I15" s="82" t="str">
        <f>Events!$S5</f>
        <v>nt</v>
      </c>
      <c r="J15" s="82" t="str">
        <f>Events!$S6</f>
        <v>rv</v>
      </c>
      <c r="K15" s="82" t="str">
        <f>Events!$S7</f>
        <v>an</v>
      </c>
      <c r="L15" s="82">
        <f>Events!$S9</f>
        <v>0</v>
      </c>
      <c r="M15" s="82">
        <f>Events!$S10</f>
        <v>0</v>
      </c>
      <c r="O15" s="23">
        <f>IF(O$5&lt;&gt;"",IF($C$17="",SUMIF($G15:$M15,O$3,$G$2:$M$2),0),"")</f>
        <v>11</v>
      </c>
      <c r="P15" s="23">
        <f>IF(P$5&lt;&gt;"",IF($C$17="",SUMIF($G15:$M15,P$3,$G$2:$M$2),0),"")</f>
        <v>0</v>
      </c>
      <c r="Q15" s="23">
        <f>IF(Q$5&lt;&gt;"",IF($C$17="",SUMIF($G15:$M15,Q$3,$G$2:$M$2),0),"")</f>
        <v>3</v>
      </c>
      <c r="R15" s="23">
        <f>IF(R$5&lt;&gt;"",IF($C$17="",SUMIF($G15:$M15,R$3,$G$2:$M$2),0),"")</f>
        <v>2</v>
      </c>
    </row>
    <row r="16" spans="1:18" ht="15" x14ac:dyDescent="0.2">
      <c r="A16" s="6"/>
      <c r="B16" s="2"/>
      <c r="C16" s="4" t="str">
        <f>IF(COUNTIF(Events!$U$3,"tie")&gt;0,"tie position","")</f>
        <v/>
      </c>
      <c r="D16" s="4"/>
      <c r="E16" s="4"/>
      <c r="F16" s="4"/>
      <c r="G16" s="80">
        <f>Events!$Q3</f>
        <v>1</v>
      </c>
      <c r="H16" s="80">
        <f>Events!$Q4</f>
        <v>2</v>
      </c>
      <c r="I16" s="80">
        <f>Events!$Q5</f>
        <v>3</v>
      </c>
      <c r="J16" s="80">
        <f>Events!$Q6</f>
        <v>4</v>
      </c>
      <c r="K16" s="48">
        <f>Events!$Q7</f>
        <v>5</v>
      </c>
      <c r="L16" s="82">
        <f>Events!$Q9</f>
        <v>0</v>
      </c>
      <c r="M16" s="82">
        <f>Events!$Q10</f>
        <v>0</v>
      </c>
      <c r="O16" s="23"/>
      <c r="P16" s="23"/>
      <c r="Q16" s="23"/>
      <c r="R16" s="23"/>
    </row>
    <row r="17" spans="1:18" s="85" customFormat="1" ht="15.75" thickBot="1" x14ac:dyDescent="0.25">
      <c r="A17" s="79"/>
      <c r="B17" s="83"/>
      <c r="C17" s="84" t="str">
        <f>IF(COUNTIF(Events!$U$3,"tie")&gt;0,$E$4,"")</f>
        <v/>
      </c>
      <c r="D17" s="84"/>
      <c r="E17" s="84" t="e">
        <f>IF(Events!#REF!&gt;0,Events!#REF!,"")</f>
        <v>#REF!</v>
      </c>
      <c r="F17" s="84" t="e">
        <f>IF(Events!#REF!&gt;0,Events!#REF!,"")</f>
        <v>#REF!</v>
      </c>
      <c r="G17" s="84"/>
      <c r="H17" s="84"/>
      <c r="I17" s="84"/>
      <c r="J17" s="84"/>
      <c r="K17" s="84"/>
      <c r="L17" s="84"/>
      <c r="M17" s="84"/>
      <c r="O17" s="92" t="str">
        <f>IF(O$5&lt;&gt;"",IF($C$17&lt;&gt;"",SUMIF($G15:$M15,O$3,$G$17:$M$17),""),"")</f>
        <v/>
      </c>
      <c r="P17" s="92" t="str">
        <f>IF(P$5&lt;&gt;"",IF($C$17&lt;&gt;"",SUMIF($G15:$M15,P$3,$G$17:$M$17),""),"")</f>
        <v/>
      </c>
      <c r="Q17" s="92" t="str">
        <f>IF(Q$5&lt;&gt;"",IF($C$17&lt;&gt;"",SUMIF($G15:$M15,Q$3,$G$17:$M$17),""),"")</f>
        <v/>
      </c>
      <c r="R17" s="92" t="str">
        <f>IF(R$5&lt;&gt;"",IF($C$17&lt;&gt;"",SUMIF($G15:$M15,R$3,$G$17:$M$17),""),"")</f>
        <v/>
      </c>
    </row>
    <row r="18" spans="1:18" ht="15" x14ac:dyDescent="0.2">
      <c r="A18" s="88" t="s">
        <v>24</v>
      </c>
      <c r="B18" s="33" t="s">
        <v>35</v>
      </c>
      <c r="D18" s="82"/>
      <c r="E18" s="82"/>
      <c r="F18" s="82"/>
      <c r="G18" s="82" t="str">
        <f>Events!$D13</f>
        <v>ct</v>
      </c>
      <c r="H18" s="82" t="str">
        <f>Events!$D14</f>
        <v>nt</v>
      </c>
      <c r="I18" s="82" t="str">
        <f>Events!$D15</f>
        <v>rv</v>
      </c>
      <c r="J18" s="82">
        <f>Events!$D16</f>
        <v>0</v>
      </c>
      <c r="K18" s="82">
        <f>Events!$D17</f>
        <v>0</v>
      </c>
      <c r="L18" s="82">
        <f>Events!$D19</f>
        <v>0</v>
      </c>
      <c r="M18" s="82">
        <f>Events!$D20</f>
        <v>0</v>
      </c>
      <c r="O18" s="23">
        <f>IF(O$5&lt;&gt;"",IF($C$20="",SUMIF($G18:$M18,O$3,$G$2:$M$2),0),"")</f>
        <v>0</v>
      </c>
      <c r="P18" s="23">
        <v>6</v>
      </c>
      <c r="Q18" s="23">
        <f>IF(Q$5&lt;&gt;"",IF($C$20="",SUMIF($G18:$M18,Q$3,$G$2:$M$2),0),"")</f>
        <v>4</v>
      </c>
      <c r="R18" s="23">
        <f>IF(R$5&lt;&gt;"",IF($C$20="",SUMIF($G18:$M18,R$3,$G$2:$M$2),0),"")</f>
        <v>3</v>
      </c>
    </row>
    <row r="19" spans="1:18" ht="15" x14ac:dyDescent="0.2">
      <c r="A19" s="21"/>
      <c r="B19" s="2"/>
      <c r="C19" s="4" t="str">
        <f>IF(COUNTIF(Events!$F$13,"tie")&gt;0,"tie position","")</f>
        <v/>
      </c>
      <c r="D19" s="4"/>
      <c r="E19" s="4"/>
      <c r="F19" s="4"/>
      <c r="G19" s="4">
        <f>Events!$B13</f>
        <v>1</v>
      </c>
      <c r="H19" s="4">
        <f>Events!$B14</f>
        <v>2</v>
      </c>
      <c r="I19" s="4">
        <f>Events!$B15</f>
        <v>3</v>
      </c>
      <c r="J19" s="4">
        <f>Events!$B16</f>
        <v>0</v>
      </c>
      <c r="K19" s="4">
        <f>Events!$B17</f>
        <v>0</v>
      </c>
      <c r="L19" s="4">
        <f>Events!$B19</f>
        <v>0</v>
      </c>
      <c r="M19" s="4">
        <f>Events!$B20</f>
        <v>0</v>
      </c>
      <c r="O19" s="23"/>
      <c r="P19" s="23"/>
      <c r="Q19" s="23"/>
      <c r="R19" s="23"/>
    </row>
    <row r="20" spans="1:18" s="85" customFormat="1" ht="15.75" thickBot="1" x14ac:dyDescent="0.25">
      <c r="A20" s="89"/>
      <c r="B20" s="83"/>
      <c r="C20" s="84" t="str">
        <f>IF(COUNTIF(Events!$F$13,"tie")&gt;0,$E$4,"")</f>
        <v/>
      </c>
      <c r="D20" s="84"/>
      <c r="E20" s="84" t="e">
        <f>IF(Events!#REF!&gt;0,Events!#REF!,"")</f>
        <v>#REF!</v>
      </c>
      <c r="F20" s="84" t="e">
        <f>IF(Events!#REF!&gt;0,Events!#REF!,"")</f>
        <v>#REF!</v>
      </c>
      <c r="G20" s="84"/>
      <c r="H20" s="84"/>
      <c r="I20" s="84"/>
      <c r="J20" s="84"/>
      <c r="K20" s="84"/>
      <c r="L20" s="84"/>
      <c r="M20" s="84"/>
      <c r="O20" s="86" t="str">
        <f>IF(O$5&lt;&gt;"",IF($C$20&lt;&gt;"",SUMIF($G18:$M18,O$3,$G$20:$M$20),""),"")</f>
        <v/>
      </c>
      <c r="P20" s="86" t="str">
        <f>IF(P$5&lt;&gt;"",IF($C$20&lt;&gt;"",SUMIF($G18:$M18,P$3,$G$20:$M$20),""),"")</f>
        <v/>
      </c>
      <c r="Q20" s="86" t="str">
        <f>IF(Q$5&lt;&gt;"",IF($C$20&lt;&gt;"",SUMIF($G18:$M18,Q$3,$G$20:$M$20),""),"")</f>
        <v/>
      </c>
      <c r="R20" s="86" t="str">
        <f>IF(R$5&lt;&gt;"",IF($C$20&lt;&gt;"",SUMIF($G18:$M18,R$3,$G$20:$M$20),""),"")</f>
        <v/>
      </c>
    </row>
    <row r="21" spans="1:18" s="112" customFormat="1" ht="15" x14ac:dyDescent="0.2">
      <c r="A21" s="82">
        <v>1</v>
      </c>
      <c r="B21" s="116" t="s">
        <v>58</v>
      </c>
      <c r="C21" s="117"/>
      <c r="D21" s="118" t="s">
        <v>26</v>
      </c>
      <c r="E21" s="115"/>
      <c r="F21" s="115"/>
      <c r="G21" s="82" t="str">
        <f>Events!$W34</f>
        <v>an</v>
      </c>
      <c r="H21" s="82">
        <f>Events!$W35</f>
        <v>0</v>
      </c>
      <c r="I21" s="82">
        <f>Events!$W36</f>
        <v>0</v>
      </c>
      <c r="J21" s="82">
        <f>Events!$W37</f>
        <v>0</v>
      </c>
      <c r="K21" s="82">
        <f>Events!$W38</f>
        <v>0</v>
      </c>
      <c r="L21" s="82">
        <f>Events!$W40</f>
        <v>0</v>
      </c>
      <c r="M21" s="82">
        <f>Events!$W41</f>
        <v>0</v>
      </c>
      <c r="N21"/>
      <c r="O21" s="23">
        <f>IF(O$5&lt;&gt;"",IF($C$23="",SUMIF($G21:$M21,O$3,$G$3:$M$3),0),"")</f>
        <v>6</v>
      </c>
      <c r="P21" s="23">
        <f>IF(P$5&lt;&gt;"",IF($C$23="",SUMIF($G21:$M21,P$3,$G$3:$M$3),0),"")</f>
        <v>0</v>
      </c>
      <c r="Q21" s="23">
        <f>IF(Q$5&lt;&gt;"",IF($C$23="",SUMIF($G21:$M21,Q$3,$G$3:$M$3),0),"")</f>
        <v>0</v>
      </c>
      <c r="R21" s="23">
        <f>IF(R$5&lt;&gt;"",IF($C$23="",SUMIF($G21:$M21,R$3,$G$3:$M$3),0),"")</f>
        <v>0</v>
      </c>
    </row>
    <row r="22" spans="1:18" s="112" customFormat="1" ht="15" x14ac:dyDescent="0.2">
      <c r="A22" s="33"/>
      <c r="B22" s="33"/>
      <c r="C22" s="4" t="str">
        <f>IF(COUNTIF(Events!$Y$34,"tie")&gt;0,"tie position","")</f>
        <v/>
      </c>
      <c r="D22" s="82"/>
      <c r="E22" s="115"/>
      <c r="F22" s="115"/>
      <c r="G22" s="49">
        <f>Events!$V34</f>
        <v>1</v>
      </c>
      <c r="H22" s="49">
        <f>Events!$V35</f>
        <v>0</v>
      </c>
      <c r="I22" s="49">
        <f>Events!$V36</f>
        <v>0</v>
      </c>
      <c r="J22" s="49">
        <f>Events!$V37</f>
        <v>0</v>
      </c>
      <c r="K22" s="49">
        <f>Events!$V38</f>
        <v>0</v>
      </c>
      <c r="L22" s="49">
        <f>Events!$V40</f>
        <v>0</v>
      </c>
      <c r="M22" s="49">
        <f>Events!$V41</f>
        <v>0</v>
      </c>
      <c r="N22"/>
      <c r="O22" s="23"/>
      <c r="P22" s="23"/>
      <c r="Q22" s="23"/>
      <c r="R22" s="23"/>
    </row>
    <row r="23" spans="1:18" s="112" customFormat="1" ht="15.75" thickBot="1" x14ac:dyDescent="0.25">
      <c r="A23" s="87"/>
      <c r="B23" s="87"/>
      <c r="C23" s="84" t="str">
        <f>IF(COUNTIF(Events!$Y$34,"tie")&gt;0,$E$4,"")</f>
        <v/>
      </c>
      <c r="D23" s="94"/>
      <c r="E23" s="115"/>
      <c r="F23" s="115"/>
      <c r="G23" s="84"/>
      <c r="H23" s="84"/>
      <c r="I23" s="84"/>
      <c r="J23" s="84"/>
      <c r="K23" s="84"/>
      <c r="L23" s="84"/>
      <c r="M23" s="84"/>
      <c r="N23" s="85"/>
      <c r="O23" s="86" t="str">
        <f>IF(O$5&lt;&gt;"",IF($C$23&lt;&gt;"",SUMIF($G21:$M21,O$3,$G$23:$M$23),""),"")</f>
        <v/>
      </c>
      <c r="P23" s="86" t="str">
        <f>IF(P$5&lt;&gt;"",IF($C$23&lt;&gt;"",SUMIF($G21:$M21,P$3,$G$23:$M$23),""),"")</f>
        <v/>
      </c>
      <c r="Q23" s="86" t="str">
        <f>IF(Q$5&lt;&gt;"",IF($C$23&lt;&gt;"",SUMIF($G21:$M21,Q$3,$G$23:$M$23),""),"")</f>
        <v/>
      </c>
      <c r="R23" s="86" t="str">
        <f>IF(R$5&lt;&gt;"",IF($C$23&lt;&gt;"",SUMIF($G21:$M21,R$3,$G$23:$M$23),""),"")</f>
        <v/>
      </c>
    </row>
    <row r="24" spans="1:18" ht="15" x14ac:dyDescent="0.2">
      <c r="A24" s="88">
        <v>3</v>
      </c>
      <c r="B24" s="33" t="s">
        <v>56</v>
      </c>
      <c r="D24" s="82"/>
      <c r="E24" s="82"/>
      <c r="F24" s="82"/>
      <c r="G24" s="82" t="str">
        <f>Events!$I13</f>
        <v>ct</v>
      </c>
      <c r="H24" s="82" t="str">
        <f>Events!$I14</f>
        <v>ct</v>
      </c>
      <c r="I24" s="82" t="str">
        <f>Events!$I15</f>
        <v>ct</v>
      </c>
      <c r="J24" s="82" t="str">
        <f>Events!$I16</f>
        <v>an</v>
      </c>
      <c r="K24" s="82" t="str">
        <f>Events!$I17</f>
        <v>rv</v>
      </c>
      <c r="L24" s="82">
        <f>Events!$I19</f>
        <v>0</v>
      </c>
      <c r="M24" s="82">
        <f>Events!$I20</f>
        <v>0</v>
      </c>
      <c r="O24" s="23">
        <f>IF(O$5&lt;&gt;"",IF($C$26="",SUMIF($G24:$M24,O$3,$G$2:$M$2),0),"")</f>
        <v>2</v>
      </c>
      <c r="P24" s="23">
        <v>13</v>
      </c>
      <c r="Q24" s="23">
        <f>IF(Q$5&lt;&gt;"",IF($C$26="",SUMIF($G24:$M24,Q$3,$G$2:$M$2),0),"")</f>
        <v>0</v>
      </c>
      <c r="R24" s="23">
        <f>IF(R$5&lt;&gt;"",IF($C$26="",SUMIF($G24:$M24,R$3,$G$2:$M$2),0),"")</f>
        <v>1</v>
      </c>
    </row>
    <row r="25" spans="1:18" ht="15" x14ac:dyDescent="0.2">
      <c r="A25" s="21"/>
      <c r="B25" s="2"/>
      <c r="C25" s="4" t="str">
        <f>IF(COUNTIF(Events!$K$13,"tie")&gt;0,"tie position","")</f>
        <v/>
      </c>
      <c r="D25" s="4"/>
      <c r="E25" s="4"/>
      <c r="F25" s="4"/>
      <c r="G25" s="49">
        <f>Events!$G13</f>
        <v>1</v>
      </c>
      <c r="H25" s="49">
        <f>Events!$G14</f>
        <v>2</v>
      </c>
      <c r="I25" s="49">
        <f>Events!$G15</f>
        <v>3</v>
      </c>
      <c r="J25" s="49">
        <f>Events!$G16</f>
        <v>4</v>
      </c>
      <c r="K25" s="49">
        <f>Events!$G17</f>
        <v>5</v>
      </c>
      <c r="L25" s="49">
        <f>Events!$G19</f>
        <v>0</v>
      </c>
      <c r="M25" s="49">
        <f>Events!$G20</f>
        <v>0</v>
      </c>
      <c r="O25" s="23"/>
      <c r="P25" s="23"/>
      <c r="Q25" s="23"/>
      <c r="R25" s="23"/>
    </row>
    <row r="26" spans="1:18" s="85" customFormat="1" ht="15.75" thickBot="1" x14ac:dyDescent="0.25">
      <c r="A26" s="89"/>
      <c r="B26" s="83"/>
      <c r="C26" s="84" t="str">
        <f>IF(COUNTIF(Events!$K$13,"tie")&gt;0,$E$4,"")</f>
        <v/>
      </c>
      <c r="D26" s="84"/>
      <c r="E26" s="84" t="e">
        <f>IF(Events!#REF!&gt;0,Events!#REF!,"")</f>
        <v>#REF!</v>
      </c>
      <c r="F26" s="84" t="e">
        <f>IF(Events!#REF!&gt;0,Events!#REF!,"")</f>
        <v>#REF!</v>
      </c>
      <c r="G26" s="84"/>
      <c r="H26" s="84"/>
      <c r="I26" s="84"/>
      <c r="J26" s="84"/>
      <c r="K26" s="84"/>
      <c r="L26" s="84"/>
      <c r="M26" s="84"/>
      <c r="O26" s="86" t="str">
        <f>IF(O$5&lt;&gt;"",IF($C$26&lt;&gt;"",SUMIF($G24:$M24,O$3,$G$26:$M$26),""),"")</f>
        <v/>
      </c>
      <c r="P26" s="86" t="str">
        <f>IF(P$5&lt;&gt;"",IF($C$26&lt;&gt;"",SUMIF($G24:$M24,P$3,$G$26:$M$26),""),"")</f>
        <v/>
      </c>
      <c r="Q26" s="86" t="str">
        <f>IF(Q$5&lt;&gt;"",IF($C$26&lt;&gt;"",SUMIF($G24:$M24,Q$3,$G$26:$M$26),""),"")</f>
        <v/>
      </c>
      <c r="R26" s="86" t="str">
        <f>IF(R$5&lt;&gt;"",IF($C$26&lt;&gt;"",SUMIF($G24:$M24,R$3,$G$26:$M$26),""),"")</f>
        <v/>
      </c>
    </row>
    <row r="27" spans="1:18" ht="15" x14ac:dyDescent="0.2">
      <c r="A27" s="81">
        <v>5</v>
      </c>
      <c r="B27" s="33" t="s">
        <v>31</v>
      </c>
      <c r="D27" s="82"/>
      <c r="E27" s="82"/>
      <c r="F27" s="82"/>
      <c r="G27" s="82" t="str">
        <f>Events!$N13</f>
        <v>nt</v>
      </c>
      <c r="H27" s="82" t="str">
        <f>Events!$N14</f>
        <v>an</v>
      </c>
      <c r="I27" s="82" t="str">
        <f>Events!$N15</f>
        <v>ct</v>
      </c>
      <c r="J27" s="82" t="str">
        <f>Events!$N16</f>
        <v>an</v>
      </c>
      <c r="K27" s="82" t="str">
        <f>Events!$N17</f>
        <v>an</v>
      </c>
      <c r="L27" s="82">
        <f>Events!$N19</f>
        <v>0</v>
      </c>
      <c r="M27" s="82">
        <f>Events!$N20</f>
        <v>0</v>
      </c>
      <c r="O27" s="23">
        <f>IF(O$5&lt;&gt;"",IF($C$29="",SUMIF($G27:$M27,O$3,$G$2:$M$2),0),"")</f>
        <v>7</v>
      </c>
      <c r="P27" s="23">
        <v>3</v>
      </c>
      <c r="Q27" s="23">
        <f>IF(Q$5&lt;&gt;"",IF($C$29="",SUMIF($G27:$M27,Q$3,$G$2:$M$2),0),"")</f>
        <v>6</v>
      </c>
      <c r="R27" s="23">
        <f>IF(R$5&lt;&gt;"",IF($C$29="",SUMIF($G27:$M27,R$3,$G$2:$M$2),0),"")</f>
        <v>0</v>
      </c>
    </row>
    <row r="28" spans="1:18" ht="15" x14ac:dyDescent="0.2">
      <c r="A28" s="6"/>
      <c r="B28" s="2"/>
      <c r="C28" s="4" t="str">
        <f>IF(COUNTIF(Events!$P$13,"tie")&gt;0,"tie position","")</f>
        <v/>
      </c>
      <c r="D28" s="4"/>
      <c r="E28" s="4"/>
      <c r="F28" s="4"/>
      <c r="G28" s="49">
        <f>Events!$L13</f>
        <v>1</v>
      </c>
      <c r="H28" s="49">
        <f>Events!$L14</f>
        <v>2</v>
      </c>
      <c r="I28" s="49">
        <f>Events!$L15</f>
        <v>3</v>
      </c>
      <c r="J28" s="49">
        <f>Events!$L16</f>
        <v>4</v>
      </c>
      <c r="K28" s="49">
        <f>Events!$L17</f>
        <v>5</v>
      </c>
      <c r="L28" s="49">
        <f>Events!$N19</f>
        <v>0</v>
      </c>
      <c r="M28" s="49">
        <f>Events!$N20</f>
        <v>0</v>
      </c>
      <c r="O28" s="23"/>
      <c r="P28" s="23"/>
      <c r="Q28" s="23"/>
      <c r="R28" s="23"/>
    </row>
    <row r="29" spans="1:18" s="85" customFormat="1" ht="15.75" thickBot="1" x14ac:dyDescent="0.25">
      <c r="A29" s="79"/>
      <c r="B29" s="83"/>
      <c r="C29" s="84" t="str">
        <f>IF(COUNTIF(Events!$P$13,"tie")&gt;0,$E$4,"")</f>
        <v/>
      </c>
      <c r="D29" s="84"/>
      <c r="E29" s="84" t="e">
        <f>IF(Events!#REF!&gt;0,Events!#REF!,"")</f>
        <v>#REF!</v>
      </c>
      <c r="F29" s="84" t="e">
        <f>IF(Events!#REF!&gt;0,Events!#REF!,"")</f>
        <v>#REF!</v>
      </c>
      <c r="G29" s="84"/>
      <c r="H29" s="84"/>
      <c r="I29" s="84"/>
      <c r="J29" s="84"/>
      <c r="K29" s="84"/>
      <c r="L29" s="84"/>
      <c r="M29" s="84"/>
      <c r="O29" s="86" t="str">
        <f>IF(O$5&lt;&gt;"",IF($C$29&lt;&gt;"",SUMIF($G27:$M27,O$3,$G$29:$M$29),""),"")</f>
        <v/>
      </c>
      <c r="P29" s="86" t="str">
        <f>IF(P$5&lt;&gt;"",IF($C$29&lt;&gt;"",SUMIF($G27:$M27,P$3,$G$29:$M$29),""),"")</f>
        <v/>
      </c>
      <c r="Q29" s="86" t="str">
        <f>IF(Q$5&lt;&gt;"",IF($C$29&lt;&gt;"",SUMIF($G27:$M27,Q$3,$G$29:$M$29),""),"")</f>
        <v/>
      </c>
      <c r="R29" s="86" t="str">
        <f>IF(R$5&lt;&gt;"",IF($C$29&lt;&gt;"",SUMIF($G27:$M27,R$3,$G$29:$M$29),""),"")</f>
        <v/>
      </c>
    </row>
    <row r="30" spans="1:18" ht="15" x14ac:dyDescent="0.2">
      <c r="A30" s="81">
        <v>7</v>
      </c>
      <c r="B30" s="33" t="s">
        <v>44</v>
      </c>
      <c r="D30" s="82" t="s">
        <v>26</v>
      </c>
      <c r="E30" s="82"/>
      <c r="F30" s="82"/>
      <c r="G30" s="82" t="str">
        <f>Events!$W13</f>
        <v>ct</v>
      </c>
      <c r="H30" s="82" t="str">
        <f>Events!$W14</f>
        <v>an</v>
      </c>
      <c r="I30" s="82" t="str">
        <f>Events!$W15</f>
        <v>nt</v>
      </c>
      <c r="J30" s="82">
        <f>Events!$W16</f>
        <v>0</v>
      </c>
      <c r="K30" s="82">
        <f>Events!$W17</f>
        <v>0</v>
      </c>
      <c r="L30" s="82">
        <f>Events!$W19</f>
        <v>0</v>
      </c>
      <c r="M30" s="82">
        <f>Events!$W20</f>
        <v>0</v>
      </c>
      <c r="O30" s="23">
        <f>IF(O$5&lt;&gt;"",IF($C$32="",SUMIF($G30:$M30,O$3,$G$3:$M$3),0),"")</f>
        <v>4</v>
      </c>
      <c r="P30" s="23">
        <v>6</v>
      </c>
      <c r="Q30" s="23">
        <f>IF(Q$5&lt;&gt;"",IF($C$32="",SUMIF($G30:$M30,Q$3,$G$3:$M$3),0),"")</f>
        <v>2</v>
      </c>
      <c r="R30" s="23">
        <f>IF(R$5&lt;&gt;"",IF($C$32="",SUMIF($G30:$M30,R$3,$G$3:$M$3),0),"")</f>
        <v>0</v>
      </c>
    </row>
    <row r="31" spans="1:18" ht="15" x14ac:dyDescent="0.2">
      <c r="A31" s="6"/>
      <c r="B31" s="2"/>
      <c r="C31" s="4" t="str">
        <f>IF(COUNTIF(Events!$Y$13,"tie")&gt;0,"tie position","")</f>
        <v/>
      </c>
      <c r="D31" s="4"/>
      <c r="E31" s="4"/>
      <c r="F31" s="4"/>
      <c r="G31" s="49">
        <f>Events!$V13</f>
        <v>1</v>
      </c>
      <c r="H31" s="49">
        <f>Events!$V14</f>
        <v>2</v>
      </c>
      <c r="I31" s="49">
        <f>Events!$V15</f>
        <v>3</v>
      </c>
      <c r="J31" s="49">
        <f>Events!$V16</f>
        <v>0</v>
      </c>
      <c r="K31" s="49">
        <f>Events!$V17</f>
        <v>0</v>
      </c>
      <c r="L31" s="49">
        <f>Events!$V19</f>
        <v>0</v>
      </c>
      <c r="M31" s="49">
        <f>Events!$V20</f>
        <v>0</v>
      </c>
      <c r="O31" s="23"/>
      <c r="P31" s="23"/>
      <c r="Q31" s="23"/>
      <c r="R31" s="23"/>
    </row>
    <row r="32" spans="1:18" s="85" customFormat="1" ht="15.75" thickBot="1" x14ac:dyDescent="0.25">
      <c r="A32" s="79"/>
      <c r="B32" s="83"/>
      <c r="C32" s="84" t="str">
        <f>IF(COUNTIF(Events!$Y$13,"tie")&gt;0,$E$4,"")</f>
        <v/>
      </c>
      <c r="D32" s="84"/>
      <c r="E32" s="84" t="e">
        <f>IF(Events!#REF!&gt;0,Events!#REF!,"")</f>
        <v>#REF!</v>
      </c>
      <c r="F32" s="84" t="e">
        <f>IF(Events!#REF!&gt;0,Events!#REF!,"")</f>
        <v>#REF!</v>
      </c>
      <c r="G32" s="84"/>
      <c r="H32" s="84"/>
      <c r="I32" s="84"/>
      <c r="J32" s="84"/>
      <c r="K32" s="84"/>
      <c r="L32" s="84"/>
      <c r="M32" s="84"/>
      <c r="O32" s="86" t="str">
        <f>IF(O$5&lt;&gt;"",IF($C$32&lt;&gt;"",SUMIF($G30:$M30,O$3,$G$32:$M$32),""),"")</f>
        <v/>
      </c>
      <c r="P32" s="86" t="str">
        <f>IF(P$5&lt;&gt;"",IF($C$32&lt;&gt;"",SUMIF($G30:$M30,P$3,$G$32:$M$32),""),"")</f>
        <v/>
      </c>
      <c r="Q32" s="86" t="str">
        <f>IF(Q$5&lt;&gt;"",IF($C$32&lt;&gt;"",SUMIF($G30:$M30,Q$3,$G$32:$M$32),""),"")</f>
        <v/>
      </c>
      <c r="R32" s="86" t="str">
        <f>IF(R$5&lt;&gt;"",IF($C$32&lt;&gt;"",SUMIF($G30:$M30,R$3,$G$32:$M$32),""),"")</f>
        <v/>
      </c>
    </row>
    <row r="33" spans="1:18" ht="15" x14ac:dyDescent="0.2">
      <c r="A33" s="88">
        <v>9</v>
      </c>
      <c r="B33" s="33" t="s">
        <v>14</v>
      </c>
      <c r="D33" s="82"/>
      <c r="E33" s="82"/>
      <c r="F33" s="82"/>
      <c r="G33" s="82" t="str">
        <f>Events!$S13</f>
        <v>ct</v>
      </c>
      <c r="H33" s="82">
        <f>Events!$S14</f>
        <v>0</v>
      </c>
      <c r="I33" s="82">
        <f>Events!$S15</f>
        <v>0</v>
      </c>
      <c r="J33" s="82">
        <f>Events!$S16</f>
        <v>0</v>
      </c>
      <c r="K33" s="82">
        <f>Events!$S17</f>
        <v>0</v>
      </c>
      <c r="L33" s="82">
        <f>Events!$S19</f>
        <v>0</v>
      </c>
      <c r="M33" s="82">
        <f>Events!$S20</f>
        <v>0</v>
      </c>
      <c r="O33" s="23">
        <f>IF(O$5&lt;&gt;"",IF($C$35="",SUMIF($G33:$M33,O$3,$G$2:$M$2),0),"")</f>
        <v>0</v>
      </c>
      <c r="P33" s="23">
        <v>6</v>
      </c>
      <c r="Q33" s="23">
        <f>IF(Q$5&lt;&gt;"",IF($C$35="",SUMIF($G33:$M33,Q$3,$G$2:$M$2),0),"")</f>
        <v>0</v>
      </c>
      <c r="R33" s="23">
        <f>IF(R$5&lt;&gt;"",IF($C$35="",SUMIF($G33:$M33,R$3,$G$2:$M$2),0),"")</f>
        <v>0</v>
      </c>
    </row>
    <row r="34" spans="1:18" ht="15" x14ac:dyDescent="0.2">
      <c r="A34" s="21"/>
      <c r="B34" s="2"/>
      <c r="C34" s="4" t="str">
        <f>IF(COUNTIF(Events!$U$13,"tie")&gt;0,"tie position","")</f>
        <v/>
      </c>
      <c r="D34" s="4"/>
      <c r="E34" s="4"/>
      <c r="F34" s="4"/>
      <c r="G34" s="49">
        <f>Events!$Q13</f>
        <v>1</v>
      </c>
      <c r="H34" s="49">
        <f>Events!$Q14</f>
        <v>0</v>
      </c>
      <c r="I34" s="49">
        <f>Events!$Q15</f>
        <v>0</v>
      </c>
      <c r="J34" s="49">
        <f>Events!$Q16</f>
        <v>0</v>
      </c>
      <c r="K34" s="49">
        <f>Events!$Q17</f>
        <v>0</v>
      </c>
      <c r="L34" s="49">
        <f>Events!$Q19</f>
        <v>0</v>
      </c>
      <c r="M34" s="49">
        <f>Events!$Q20</f>
        <v>0</v>
      </c>
      <c r="O34" s="23"/>
      <c r="P34" s="23"/>
      <c r="Q34" s="23"/>
      <c r="R34" s="23"/>
    </row>
    <row r="35" spans="1:18" s="85" customFormat="1" ht="15.75" thickBot="1" x14ac:dyDescent="0.25">
      <c r="A35" s="89"/>
      <c r="B35" s="83"/>
      <c r="C35" s="84" t="str">
        <f>IF(COUNTIF(Events!$U$13,"tie")&gt;0,$E$4,"")</f>
        <v/>
      </c>
      <c r="D35" s="84"/>
      <c r="E35" s="84" t="e">
        <f>IF(Events!#REF!&gt;0,Events!#REF!,"")</f>
        <v>#REF!</v>
      </c>
      <c r="F35" s="84" t="e">
        <f>IF(Events!#REF!&gt;0,Events!#REF!,"")</f>
        <v>#REF!</v>
      </c>
      <c r="G35" s="84"/>
      <c r="H35" s="84"/>
      <c r="I35" s="84"/>
      <c r="J35" s="84"/>
      <c r="K35" s="84"/>
      <c r="L35" s="84"/>
      <c r="M35" s="84"/>
      <c r="O35" s="86" t="str">
        <f>IF(O$5&lt;&gt;"",IF($C$35&lt;&gt;"",SUMIF($G33:$M33,O$3,$G$35:$M$35),""),"")</f>
        <v/>
      </c>
      <c r="P35" s="86" t="str">
        <f>IF(P$5&lt;&gt;"",IF($C$35&lt;&gt;"",SUMIF($G33:$M33,P$3,$G$35:$M$35),""),"")</f>
        <v/>
      </c>
      <c r="Q35" s="86" t="str">
        <f>IF(Q$5&lt;&gt;"",IF($C$35&lt;&gt;"",SUMIF($G33:$M33,Q$3,$G$35:$M$35),""),"")</f>
        <v/>
      </c>
      <c r="R35" s="86" t="str">
        <f>IF(R$5&lt;&gt;"",IF($C$35&lt;&gt;"",SUMIF($G33:$M33,R$3,$G$35:$M$35),""),"")</f>
        <v/>
      </c>
    </row>
    <row r="36" spans="1:18" ht="15" x14ac:dyDescent="0.2">
      <c r="A36" s="81">
        <v>11</v>
      </c>
      <c r="B36" s="33" t="s">
        <v>45</v>
      </c>
      <c r="D36" s="82" t="s">
        <v>26</v>
      </c>
      <c r="E36" s="82"/>
      <c r="F36" s="82"/>
      <c r="G36" s="82" t="str">
        <f>Events!$W3</f>
        <v>ct</v>
      </c>
      <c r="H36" s="82" t="str">
        <f>Events!$W4</f>
        <v>nt</v>
      </c>
      <c r="I36" s="82" t="str">
        <f>Events!$W5</f>
        <v>an</v>
      </c>
      <c r="J36" s="82">
        <f>Events!$W6</f>
        <v>0</v>
      </c>
      <c r="K36" s="82">
        <f>Events!$W7</f>
        <v>0</v>
      </c>
      <c r="L36" s="82">
        <f>Events!$W9</f>
        <v>0</v>
      </c>
      <c r="M36" s="82">
        <f>Events!$W10</f>
        <v>0</v>
      </c>
      <c r="O36" s="23">
        <f>IF(O$5&lt;&gt;"",IF($C$38="",SUMIF($G36:$M36,O$3,$G$3:$M$3),0),"")</f>
        <v>2</v>
      </c>
      <c r="P36" s="23">
        <f>IF(P$5&lt;&gt;"",IF($C$38="",SUMIF($G36:$M36,P$3,$G$3:$M$3),0),"")</f>
        <v>0</v>
      </c>
      <c r="Q36" s="23">
        <f>IF(Q$5&lt;&gt;"",IF($C$38="",SUMIF($G36:$M36,Q$3,$G$3:$M$3),0),"")</f>
        <v>4</v>
      </c>
      <c r="R36" s="23">
        <f>IF(R$5&lt;&gt;"",IF($C$38="",SUMIF($G36:$M36,R$3,$G$3:$M$3),0),"")</f>
        <v>0</v>
      </c>
    </row>
    <row r="37" spans="1:18" ht="15" x14ac:dyDescent="0.2">
      <c r="A37" s="6"/>
      <c r="B37" s="2"/>
      <c r="C37" s="4" t="str">
        <f>IF(COUNTIF(Events!$Y$3,"tie")&gt;0,"tie position","")</f>
        <v/>
      </c>
      <c r="D37" s="4"/>
      <c r="E37" s="4"/>
      <c r="F37" s="4"/>
      <c r="G37" s="49">
        <f>Events!$V3</f>
        <v>1</v>
      </c>
      <c r="H37" s="49">
        <f>Events!$V4</f>
        <v>2</v>
      </c>
      <c r="I37" s="49">
        <f>Events!$V5</f>
        <v>3</v>
      </c>
      <c r="J37" s="49">
        <f>Events!$V6</f>
        <v>0</v>
      </c>
      <c r="K37" s="49">
        <f>Events!$V7</f>
        <v>0</v>
      </c>
      <c r="L37" s="49">
        <f>Events!$V9</f>
        <v>0</v>
      </c>
      <c r="M37" s="49">
        <f>Events!$V10</f>
        <v>0</v>
      </c>
      <c r="O37" s="23"/>
      <c r="P37" s="23"/>
      <c r="Q37" s="23"/>
      <c r="R37" s="23"/>
    </row>
    <row r="38" spans="1:18" s="85" customFormat="1" ht="15.75" thickBot="1" x14ac:dyDescent="0.25">
      <c r="A38" s="79"/>
      <c r="B38" s="83"/>
      <c r="C38" s="84" t="str">
        <f>IF(COUNTIF(Events!$Y$3,"tie")&gt;0,$E$4,"")</f>
        <v/>
      </c>
      <c r="D38" s="84"/>
      <c r="E38" s="84" t="e">
        <f>IF(Events!#REF!&gt;0,Events!#REF!,"")</f>
        <v>#REF!</v>
      </c>
      <c r="F38" s="84" t="e">
        <f>IF(Events!#REF!&gt;0,Events!#REF!,"")</f>
        <v>#REF!</v>
      </c>
      <c r="G38" s="84"/>
      <c r="H38" s="84"/>
      <c r="I38" s="84"/>
      <c r="J38" s="84"/>
      <c r="K38" s="84"/>
      <c r="L38" s="84"/>
      <c r="M38" s="84"/>
      <c r="O38" s="86" t="str">
        <f>IF(O$5&lt;&gt;"",IF($C$38&lt;&gt;"",SUMIF($G36:$M36,O$3,$G$38:$M$38),""),"")</f>
        <v/>
      </c>
      <c r="P38" s="86" t="str">
        <f>IF(P$5&lt;&gt;"",IF($C$38&lt;&gt;"",SUMIF($G36:$M36,P$3,$G$38:$M$38),""),"")</f>
        <v/>
      </c>
      <c r="Q38" s="86" t="str">
        <f>IF(Q$5&lt;&gt;"",IF($C$38&lt;&gt;"",SUMIF($G36:$M36,Q$3,$G$38:$M$38),""),"")</f>
        <v/>
      </c>
      <c r="R38" s="86" t="str">
        <f>IF(R$5&lt;&gt;"",IF($C$38&lt;&gt;"",SUMIF($G36:$M36,R$3,$G$38:$M$38),""),"")</f>
        <v/>
      </c>
    </row>
    <row r="39" spans="1:18" ht="15" x14ac:dyDescent="0.2">
      <c r="A39" s="88">
        <v>13</v>
      </c>
      <c r="B39" s="33" t="s">
        <v>15</v>
      </c>
      <c r="D39" s="82"/>
      <c r="E39" s="82"/>
      <c r="F39" s="82"/>
      <c r="G39" s="82" t="str">
        <f>Events!$D23</f>
        <v>ct</v>
      </c>
      <c r="H39" s="82" t="str">
        <f>Events!$D24</f>
        <v>ct</v>
      </c>
      <c r="I39" s="82" t="str">
        <f>Events!$D25</f>
        <v>nt</v>
      </c>
      <c r="J39" s="82" t="str">
        <f>Events!$D26</f>
        <v>ct</v>
      </c>
      <c r="K39" s="82" t="str">
        <f>Events!$D27</f>
        <v>ct</v>
      </c>
      <c r="L39" s="82">
        <f>Events!$D29</f>
        <v>0</v>
      </c>
      <c r="M39" s="82">
        <f>Events!$D30</f>
        <v>0</v>
      </c>
      <c r="O39" s="23">
        <f>IF(O$5&lt;&gt;"",IF($C$41="",SUMIF($G39:$M39,O$3,$G$2:$M$2),0),"")</f>
        <v>0</v>
      </c>
      <c r="P39" s="23">
        <v>13</v>
      </c>
      <c r="Q39" s="23">
        <f>IF(Q$5&lt;&gt;"",IF($C$41="",SUMIF($G39:$M39,Q$3,$G$2:$M$2),0),"")</f>
        <v>3</v>
      </c>
      <c r="R39" s="23">
        <f>IF(R$5&lt;&gt;"",IF($C$41="",SUMIF($G39:$M39,R$3,$G$2:$M$2),0),"")</f>
        <v>0</v>
      </c>
    </row>
    <row r="40" spans="1:18" ht="15" x14ac:dyDescent="0.2">
      <c r="A40" s="21"/>
      <c r="B40" s="2"/>
      <c r="C40" s="4" t="str">
        <f>IF(COUNTIF(Events!$F$23,"tie")&gt;0,"tie position","")</f>
        <v/>
      </c>
      <c r="D40" s="4"/>
      <c r="E40" s="4"/>
      <c r="F40" s="4"/>
      <c r="G40" s="49">
        <f>Events!$B23</f>
        <v>1</v>
      </c>
      <c r="H40" s="49">
        <f>Events!$B24</f>
        <v>2</v>
      </c>
      <c r="I40" s="49">
        <f>Events!$B25</f>
        <v>3</v>
      </c>
      <c r="J40" s="49">
        <f>Events!$B26</f>
        <v>4</v>
      </c>
      <c r="K40" s="49">
        <f>Events!$B27</f>
        <v>5</v>
      </c>
      <c r="L40" s="49">
        <f>Events!$B29</f>
        <v>0</v>
      </c>
      <c r="M40" s="49">
        <f>Events!$B30</f>
        <v>0</v>
      </c>
      <c r="O40" s="23"/>
      <c r="P40" s="23"/>
      <c r="Q40" s="23"/>
      <c r="R40" s="23"/>
    </row>
    <row r="41" spans="1:18" s="85" customFormat="1" ht="15.75" thickBot="1" x14ac:dyDescent="0.25">
      <c r="A41" s="89"/>
      <c r="B41" s="83"/>
      <c r="C41" s="84" t="str">
        <f>IF(COUNTIF(Events!$F$23,"tie")&gt;0,$E$4,"")</f>
        <v/>
      </c>
      <c r="D41" s="84"/>
      <c r="E41" s="84" t="e">
        <f>IF(Events!#REF!&gt;0,Events!#REF!,"")</f>
        <v>#REF!</v>
      </c>
      <c r="F41" s="84" t="e">
        <f>IF(Events!#REF!&gt;0,Events!#REF!,"")</f>
        <v>#REF!</v>
      </c>
      <c r="G41" s="84"/>
      <c r="H41" s="84"/>
      <c r="I41" s="84"/>
      <c r="J41" s="84"/>
      <c r="K41" s="84"/>
      <c r="L41" s="84"/>
      <c r="M41" s="84"/>
      <c r="O41" s="86" t="str">
        <f>IF(O$5&lt;&gt;"",IF($C$41&lt;&gt;"",SUMIF($G39:$M39,O$3,$G$41:$M$41),""),"")</f>
        <v/>
      </c>
      <c r="P41" s="86" t="str">
        <f>IF(P$5&lt;&gt;"",IF($C$41&lt;&gt;"",SUMIF($G39:$M39,P$3,$G$41:$M$41),""),"")</f>
        <v/>
      </c>
      <c r="Q41" s="86" t="str">
        <f>IF(Q$5&lt;&gt;"",IF($C$41&lt;&gt;"",SUMIF($G39:$M39,Q$3,$G$41:$M$41),""),"")</f>
        <v/>
      </c>
      <c r="R41" s="86" t="str">
        <f>IF(R$5&lt;&gt;"",IF($C$41&lt;&gt;"",SUMIF($G39:$M39,R$3,$G$41:$M$41),""),"")</f>
        <v/>
      </c>
    </row>
    <row r="42" spans="1:18" ht="15" x14ac:dyDescent="0.2">
      <c r="A42" s="88">
        <v>15</v>
      </c>
      <c r="B42" s="33" t="s">
        <v>59</v>
      </c>
      <c r="D42" s="82"/>
      <c r="E42" s="82"/>
      <c r="F42" s="82"/>
      <c r="G42" s="82" t="str">
        <f>Events!$I23</f>
        <v>ct</v>
      </c>
      <c r="H42" s="82" t="str">
        <f>Events!$I24</f>
        <v>rv</v>
      </c>
      <c r="I42" s="82" t="str">
        <f>Events!$I25</f>
        <v>an</v>
      </c>
      <c r="J42" s="82">
        <f>Events!$I26</f>
        <v>0</v>
      </c>
      <c r="K42" s="82">
        <f>Events!$I27</f>
        <v>0</v>
      </c>
      <c r="L42" s="82">
        <f>Events!$I29</f>
        <v>0</v>
      </c>
      <c r="M42" s="82">
        <f>Events!$I30</f>
        <v>0</v>
      </c>
      <c r="O42" s="23">
        <f>IF(O$5&lt;&gt;"",IF($C$44="",SUMIF($G42:$M42,O$3,$G$2:$M$2),0),"")</f>
        <v>3</v>
      </c>
      <c r="P42" s="23">
        <v>6</v>
      </c>
      <c r="Q42" s="23">
        <f>IF(Q$5&lt;&gt;"",IF($C$44="",SUMIF($G42:$M42,Q$3,$G$2:$M$2),0),"")</f>
        <v>0</v>
      </c>
      <c r="R42" s="23">
        <f>IF(R$5&lt;&gt;"",IF($C$44="",SUMIF($G42:$M42,R$3,$G$2:$M$2),0),"")</f>
        <v>4</v>
      </c>
    </row>
    <row r="43" spans="1:18" ht="15" x14ac:dyDescent="0.2">
      <c r="A43" s="21"/>
      <c r="B43" s="2"/>
      <c r="C43" s="4" t="str">
        <f>IF(COUNTIF(Events!$K$23,"tie")&gt;0,"tie position","")</f>
        <v/>
      </c>
      <c r="D43" s="4"/>
      <c r="E43" s="4"/>
      <c r="F43" s="4"/>
      <c r="G43" s="49">
        <f>Events!$G23</f>
        <v>1</v>
      </c>
      <c r="H43" s="49">
        <f>Events!$G24</f>
        <v>2</v>
      </c>
      <c r="I43" s="49">
        <f>Events!$G25</f>
        <v>3</v>
      </c>
      <c r="J43" s="49">
        <f>Events!$G26</f>
        <v>0</v>
      </c>
      <c r="K43" s="49">
        <f>Events!$G27</f>
        <v>0</v>
      </c>
      <c r="L43" s="49">
        <f>Events!$G29</f>
        <v>0</v>
      </c>
      <c r="M43" s="49">
        <f>Events!$G30</f>
        <v>0</v>
      </c>
      <c r="O43" s="23"/>
      <c r="P43" s="23"/>
      <c r="Q43" s="23"/>
      <c r="R43" s="23"/>
    </row>
    <row r="44" spans="1:18" s="85" customFormat="1" ht="15.75" thickBot="1" x14ac:dyDescent="0.25">
      <c r="A44" s="89"/>
      <c r="B44" s="83"/>
      <c r="C44" s="84" t="str">
        <f>IF(COUNTIF(Events!$K$23,"tie")&gt;0,$E$4,"")</f>
        <v/>
      </c>
      <c r="D44" s="84"/>
      <c r="E44" s="84" t="e">
        <f>IF(Events!#REF!&gt;0,Events!#REF!,"")</f>
        <v>#REF!</v>
      </c>
      <c r="F44" s="84" t="e">
        <f>IF(Events!#REF!&gt;0,Events!#REF!,"")</f>
        <v>#REF!</v>
      </c>
      <c r="G44" s="84"/>
      <c r="H44" s="84"/>
      <c r="I44" s="84"/>
      <c r="J44" s="84"/>
      <c r="K44" s="84"/>
      <c r="L44" s="84"/>
      <c r="M44" s="84"/>
      <c r="O44" s="86" t="str">
        <f>IF(O$5&lt;&gt;"",IF($C$44&lt;&gt;"",SUMIF($G42:$M42,O$3,$G$44:$M$44),""),"")</f>
        <v/>
      </c>
      <c r="P44" s="86" t="str">
        <f>IF(P$5&lt;&gt;"",IF($C$44&lt;&gt;"",SUMIF($G42:$M42,P$3,$G$44:$M$44),""),"")</f>
        <v/>
      </c>
      <c r="Q44" s="86" t="str">
        <f>IF(Q$5&lt;&gt;"",IF($C$44&lt;&gt;"",SUMIF($G42:$M42,Q$3,$G$44:$M$44),""),"")</f>
        <v/>
      </c>
      <c r="R44" s="86" t="str">
        <f>IF(R$5&lt;&gt;"",IF($C$44&lt;&gt;"",SUMIF($G42:$M42,R$3,$G$44:$M$44),""),"")</f>
        <v/>
      </c>
    </row>
    <row r="45" spans="1:18" ht="15" x14ac:dyDescent="0.2">
      <c r="A45" s="81">
        <v>17</v>
      </c>
      <c r="B45" s="33" t="s">
        <v>16</v>
      </c>
      <c r="D45" s="82"/>
      <c r="E45" s="82"/>
      <c r="F45" s="82"/>
      <c r="G45" s="82" t="str">
        <f>Events!$N23</f>
        <v>nt</v>
      </c>
      <c r="H45" s="82" t="str">
        <f>Events!$N24</f>
        <v>ct</v>
      </c>
      <c r="I45" s="82" t="str">
        <f>Events!$N25</f>
        <v>ct</v>
      </c>
      <c r="J45" s="82" t="str">
        <f>Events!$N26</f>
        <v>ct</v>
      </c>
      <c r="K45" s="82" t="str">
        <f>Events!$N27</f>
        <v>ct</v>
      </c>
      <c r="L45" s="82">
        <f>Events!$N29</f>
        <v>0</v>
      </c>
      <c r="M45" s="82">
        <f>Events!$N30</f>
        <v>0</v>
      </c>
      <c r="O45" s="23">
        <f>IF(O$5&lt;&gt;"",IF($C$47="",SUMIF($G45:$M45,O$3,$G$2:$M$2),0),"")</f>
        <v>0</v>
      </c>
      <c r="P45" s="23">
        <v>10</v>
      </c>
      <c r="Q45" s="23">
        <f>IF(Q$5&lt;&gt;"",IF($C$47="",SUMIF($G45:$M45,Q$3,$G$2:$M$2),0),"")</f>
        <v>6</v>
      </c>
      <c r="R45" s="23">
        <f>IF(R$5&lt;&gt;"",IF($C$47="",SUMIF($G45:$M45,R$3,$G$2:$M$2),0),"")</f>
        <v>0</v>
      </c>
    </row>
    <row r="46" spans="1:18" ht="15" x14ac:dyDescent="0.2">
      <c r="A46" s="6"/>
      <c r="B46" s="2"/>
      <c r="C46" s="4" t="str">
        <f>IF(COUNTIF(Events!$P$23,"tie")&gt;0,"tie position","")</f>
        <v/>
      </c>
      <c r="D46" s="4"/>
      <c r="E46" s="4"/>
      <c r="F46" s="4"/>
      <c r="G46" s="49">
        <f>Events!$L23</f>
        <v>1</v>
      </c>
      <c r="H46" s="49">
        <f>Events!$L24</f>
        <v>2</v>
      </c>
      <c r="I46" s="49">
        <f>Events!$L25</f>
        <v>3</v>
      </c>
      <c r="J46" s="49">
        <f>Events!$L26</f>
        <v>4</v>
      </c>
      <c r="K46" s="49">
        <f>Events!$L27</f>
        <v>5</v>
      </c>
      <c r="L46" s="49">
        <f>Events!$N29</f>
        <v>0</v>
      </c>
      <c r="M46" s="49">
        <f>Events!$N30</f>
        <v>0</v>
      </c>
      <c r="O46" s="23"/>
      <c r="P46" s="23"/>
      <c r="Q46" s="23"/>
      <c r="R46" s="23"/>
    </row>
    <row r="47" spans="1:18" s="85" customFormat="1" ht="15.75" thickBot="1" x14ac:dyDescent="0.25">
      <c r="A47" s="79"/>
      <c r="B47" s="83"/>
      <c r="C47" s="84" t="str">
        <f>IF(COUNTIF(Events!$P$23,"tie")&gt;0,$E$4,"")</f>
        <v/>
      </c>
      <c r="D47" s="84"/>
      <c r="E47" s="84" t="e">
        <f>IF(Events!#REF!&gt;0,Events!#REF!,"")</f>
        <v>#REF!</v>
      </c>
      <c r="F47" s="84" t="e">
        <f>IF(Events!#REF!&gt;0,Events!#REF!,"")</f>
        <v>#REF!</v>
      </c>
      <c r="G47" s="84"/>
      <c r="H47" s="84"/>
      <c r="I47" s="84"/>
      <c r="J47" s="84"/>
      <c r="K47" s="84"/>
      <c r="L47" s="84"/>
      <c r="M47" s="84"/>
      <c r="O47" s="86" t="str">
        <f>IF(O$5&lt;&gt;"",IF($C$47&lt;&gt;"",SUMIF($G45:$M45,O$3,$G$47:$M$47),""),"")</f>
        <v/>
      </c>
      <c r="P47" s="86" t="str">
        <f>IF(P$5&lt;&gt;"",IF($C$47&lt;&gt;"",SUMIF($G45:$M45,P$3,$G$47:$M$47),""),"")</f>
        <v/>
      </c>
      <c r="Q47" s="86" t="str">
        <f>IF(Q$5&lt;&gt;"",IF($C$47&lt;&gt;"",SUMIF($G45:$M45,Q$3,$G$47:$M$47),""),"")</f>
        <v/>
      </c>
      <c r="R47" s="86" t="str">
        <f>IF(R$5&lt;&gt;"",IF($C$47&lt;&gt;"",SUMIF($G45:$M45,R$3,$G$47:$M$47),""),"")</f>
        <v/>
      </c>
    </row>
    <row r="48" spans="1:18" ht="15" x14ac:dyDescent="0.2">
      <c r="A48" s="88">
        <v>19</v>
      </c>
      <c r="B48" s="33" t="s">
        <v>18</v>
      </c>
      <c r="D48" s="82"/>
      <c r="E48" s="82"/>
      <c r="F48" s="82"/>
      <c r="G48" s="82" t="str">
        <f>Events!$S23</f>
        <v>ct</v>
      </c>
      <c r="H48" s="82" t="str">
        <f>Events!$S24</f>
        <v>an</v>
      </c>
      <c r="I48" s="82" t="str">
        <f>Events!$S25</f>
        <v>ct</v>
      </c>
      <c r="J48" s="82" t="str">
        <f>Events!$S26</f>
        <v>rv</v>
      </c>
      <c r="K48" s="82" t="str">
        <f>Events!$S27</f>
        <v>nt</v>
      </c>
      <c r="L48" s="82">
        <f>Events!$S29</f>
        <v>0</v>
      </c>
      <c r="M48" s="82">
        <f>Events!$S30</f>
        <v>0</v>
      </c>
      <c r="O48" s="23">
        <f>IF(O$5&lt;&gt;"",IF($C$50="",SUMIF($G48:$M48,O$3,$G$2:$M$2),0),"")</f>
        <v>4</v>
      </c>
      <c r="P48" s="23">
        <v>9</v>
      </c>
      <c r="Q48" s="23">
        <f>IF(Q$5&lt;&gt;"",IF($C$50="",SUMIF($G48:$M48,Q$3,$G$2:$M$2),0),"")</f>
        <v>1</v>
      </c>
      <c r="R48" s="23">
        <f>IF(R$5&lt;&gt;"",IF($C$50="",SUMIF($G48:$M48,R$3,$G$2:$M$2),0),"")</f>
        <v>2</v>
      </c>
    </row>
    <row r="49" spans="1:18" ht="15" x14ac:dyDescent="0.2">
      <c r="A49" s="21"/>
      <c r="B49" s="2"/>
      <c r="C49" s="4" t="str">
        <f>IF(COUNTIF(Events!$U$23,"tie")&gt;0,"tie position","")</f>
        <v/>
      </c>
      <c r="D49" s="4"/>
      <c r="E49" s="4"/>
      <c r="F49" s="4"/>
      <c r="G49" s="49">
        <f>Events!$Q23</f>
        <v>1</v>
      </c>
      <c r="H49" s="49">
        <f>Events!$Q24</f>
        <v>2</v>
      </c>
      <c r="I49" s="49">
        <f>Events!$Q25</f>
        <v>3</v>
      </c>
      <c r="J49" s="49">
        <f>Events!$Q26</f>
        <v>4</v>
      </c>
      <c r="K49" s="49">
        <f>Events!$Q27</f>
        <v>5</v>
      </c>
      <c r="L49" s="49">
        <f>Events!$Q29</f>
        <v>0</v>
      </c>
      <c r="M49" s="49">
        <f>Events!$Q30</f>
        <v>0</v>
      </c>
      <c r="O49" s="23"/>
      <c r="P49" s="23"/>
      <c r="Q49" s="23"/>
      <c r="R49" s="23"/>
    </row>
    <row r="50" spans="1:18" s="85" customFormat="1" ht="15.75" thickBot="1" x14ac:dyDescent="0.25">
      <c r="A50" s="89"/>
      <c r="B50" s="83"/>
      <c r="C50" s="84" t="str">
        <f>IF(COUNTIF(Events!$U$23,"tie")&gt;0,$E$4,"")</f>
        <v/>
      </c>
      <c r="D50" s="84"/>
      <c r="E50" s="84" t="e">
        <f>IF(Events!#REF!&gt;0,Events!#REF!,"")</f>
        <v>#REF!</v>
      </c>
      <c r="F50" s="84" t="e">
        <f>IF(Events!#REF!&gt;0,Events!#REF!,"")</f>
        <v>#REF!</v>
      </c>
      <c r="G50" s="84"/>
      <c r="H50" s="84"/>
      <c r="I50" s="84"/>
      <c r="J50" s="84"/>
      <c r="K50" s="84"/>
      <c r="L50" s="84"/>
      <c r="M50" s="84"/>
      <c r="O50" s="86" t="str">
        <f>IF(O$5&lt;&gt;"",IF($C$50&lt;&gt;"",SUMIF($G48:$M48,O$3,$G$50:$M$50),""),"")</f>
        <v/>
      </c>
      <c r="P50" s="86" t="str">
        <f>IF(P$5&lt;&gt;"",IF($C$50&lt;&gt;"",SUMIF($G48:$M48,P$3,$G$50:$M$50),""),"")</f>
        <v/>
      </c>
      <c r="Q50" s="86" t="str">
        <f>IF(Q$5&lt;&gt;"",IF($C$50&lt;&gt;"",SUMIF($G48:$M48,Q$3,$G$50:$M$50),""),"")</f>
        <v/>
      </c>
      <c r="R50" s="86" t="str">
        <f>IF(R$5&lt;&gt;"",IF($C$50&lt;&gt;"",SUMIF($G48:$M48,R$3,$G$50:$M$50),""),"")</f>
        <v/>
      </c>
    </row>
    <row r="51" spans="1:18" s="112" customFormat="1" ht="15" x14ac:dyDescent="0.2">
      <c r="A51" s="119">
        <v>21</v>
      </c>
      <c r="B51" s="116" t="s">
        <v>60</v>
      </c>
      <c r="C51" s="114"/>
      <c r="D51" s="115"/>
      <c r="E51" s="115"/>
      <c r="F51" s="115"/>
      <c r="G51" s="82">
        <f>Events!$S34</f>
        <v>0</v>
      </c>
      <c r="H51" s="82">
        <f>Events!$S35</f>
        <v>0</v>
      </c>
      <c r="I51" s="82">
        <f>Events!$S36</f>
        <v>0</v>
      </c>
      <c r="J51" s="82">
        <f>Events!$S37</f>
        <v>0</v>
      </c>
      <c r="K51" s="82">
        <f>Events!$S38</f>
        <v>0</v>
      </c>
      <c r="L51" s="82">
        <f>Events!$S40</f>
        <v>0</v>
      </c>
      <c r="M51" s="82">
        <f>Events!$S41</f>
        <v>0</v>
      </c>
      <c r="N51"/>
      <c r="O51" s="23">
        <f>IF(O$5&lt;&gt;"",IF($C$53="",SUMIF($G51:$M51,O$3,$G$2:$M$2),0),"")</f>
        <v>0</v>
      </c>
      <c r="P51" s="23">
        <f>IF(P$5&lt;&gt;"",IF($C$53="",SUMIF($G51:$M51,P$3,$G$2:$M$2),0),"")</f>
        <v>0</v>
      </c>
      <c r="Q51" s="23">
        <f>IF(Q$5&lt;&gt;"",IF($C$53="",SUMIF($G51:$M51,Q$3,$G$2:$M$2),0),"")</f>
        <v>0</v>
      </c>
      <c r="R51" s="23">
        <f>IF(R$5&lt;&gt;"",IF($C$53="",SUMIF($G51:$M51,R$3,$G$2:$M$2),0),"")</f>
        <v>0</v>
      </c>
    </row>
    <row r="52" spans="1:18" s="112" customFormat="1" ht="15" x14ac:dyDescent="0.2">
      <c r="A52" s="88"/>
      <c r="B52" s="33"/>
      <c r="C52" s="4" t="str">
        <f>IF(COUNTIF(Events!$U$34,"tie")&gt;0,"tie position","")</f>
        <v/>
      </c>
      <c r="D52" s="4"/>
      <c r="E52" s="115"/>
      <c r="F52" s="115"/>
      <c r="G52" s="49">
        <f>Events!$Q34</f>
        <v>0</v>
      </c>
      <c r="H52" s="49">
        <f>Events!$Q35</f>
        <v>0</v>
      </c>
      <c r="I52" s="49">
        <f>Events!$Q36</f>
        <v>0</v>
      </c>
      <c r="J52" s="49">
        <f>Events!$Q37</f>
        <v>0</v>
      </c>
      <c r="K52" s="49">
        <f>Events!$Q38</f>
        <v>0</v>
      </c>
      <c r="L52" s="49">
        <f>Events!$Q40</f>
        <v>0</v>
      </c>
      <c r="M52" s="49">
        <f>Events!$Q41</f>
        <v>0</v>
      </c>
      <c r="N52"/>
      <c r="O52" s="23"/>
      <c r="P52" s="23"/>
      <c r="Q52" s="23"/>
      <c r="R52" s="23"/>
    </row>
    <row r="53" spans="1:18" s="112" customFormat="1" ht="15.75" thickBot="1" x14ac:dyDescent="0.25">
      <c r="A53" s="120"/>
      <c r="B53" s="87"/>
      <c r="C53" s="84" t="str">
        <f>IF(COUNTIF(Events!$U$34,"tie")&gt;0,$E$4,"")</f>
        <v/>
      </c>
      <c r="D53" s="84"/>
      <c r="E53" s="115"/>
      <c r="F53" s="115"/>
      <c r="G53" s="84"/>
      <c r="H53" s="84"/>
      <c r="I53" s="84"/>
      <c r="J53" s="84"/>
      <c r="K53" s="84"/>
      <c r="L53" s="84"/>
      <c r="M53" s="84"/>
      <c r="N53" s="85"/>
      <c r="O53" s="86" t="str">
        <f>IF(O$5&lt;&gt;"",IF($C$53&lt;&gt;"",SUMIF($G51:$M51,O$3,$G$53:$M$53),""),"")</f>
        <v/>
      </c>
      <c r="P53" s="86" t="str">
        <f>IF(P$5&lt;&gt;"",IF($C$53&lt;&gt;"",SUMIF($G51:$M51,P$3,$G$53:$M$53),""),"")</f>
        <v/>
      </c>
      <c r="Q53" s="86" t="str">
        <f>IF(Q$5&lt;&gt;"",IF($C$53&lt;&gt;"",SUMIF($G51:$M51,Q$3,$G$53:$M$53),""),"")</f>
        <v/>
      </c>
      <c r="R53" s="86" t="str">
        <f>IF(R$5&lt;&gt;"",IF($C$53&lt;&gt;"",SUMIF($G51:$M51,R$3,$G$53:$M$53),""),"")</f>
        <v/>
      </c>
    </row>
    <row r="54" spans="1:18" ht="15" x14ac:dyDescent="0.2">
      <c r="A54" s="81">
        <v>23</v>
      </c>
      <c r="B54" s="33" t="s">
        <v>46</v>
      </c>
      <c r="D54" s="82" t="s">
        <v>26</v>
      </c>
      <c r="E54" s="82"/>
      <c r="F54" s="82"/>
      <c r="G54" s="82" t="str">
        <f>Events!$W23</f>
        <v>nt</v>
      </c>
      <c r="H54" s="82" t="str">
        <f>Events!$W24</f>
        <v>ct</v>
      </c>
      <c r="I54" s="82" t="str">
        <f>Events!$W25</f>
        <v>an</v>
      </c>
      <c r="J54" s="82">
        <f>Events!$W26</f>
        <v>0</v>
      </c>
      <c r="K54" s="82">
        <f>Events!$W27</f>
        <v>0</v>
      </c>
      <c r="L54" s="82">
        <f>Events!$W29</f>
        <v>0</v>
      </c>
      <c r="M54" s="82">
        <f>Events!$W30</f>
        <v>0</v>
      </c>
      <c r="O54" s="23">
        <f>IF(O$5&lt;&gt;"",IF($C$56="",SUMIF($G54:$M54,O$3,$G$3:$M$3),0),"")</f>
        <v>2</v>
      </c>
      <c r="P54" s="23">
        <v>4</v>
      </c>
      <c r="Q54" s="23">
        <f>IF(Q$5&lt;&gt;"",IF($C$56="",SUMIF($G54:$M54,Q$3,$G$3:$M$3),0),"")</f>
        <v>6</v>
      </c>
      <c r="R54" s="23">
        <f>IF(R$5&lt;&gt;"",IF($C$56="",SUMIF($G54:$M54,R$3,$G$3:$M$3),0),"")</f>
        <v>0</v>
      </c>
    </row>
    <row r="55" spans="1:18" s="95" customFormat="1" ht="15" x14ac:dyDescent="0.2">
      <c r="A55" s="97"/>
      <c r="B55" s="99"/>
      <c r="C55" s="100" t="str">
        <f>IF(COUNTIF(Events!$Y$23,"tie")&gt;0,"tie position","")</f>
        <v/>
      </c>
      <c r="D55" s="100"/>
      <c r="E55" s="100"/>
      <c r="F55" s="100"/>
      <c r="G55" s="101">
        <f>Events!$V23</f>
        <v>1</v>
      </c>
      <c r="H55" s="101">
        <f>Events!$V24</f>
        <v>2</v>
      </c>
      <c r="I55" s="101">
        <f>Events!$V25</f>
        <v>3</v>
      </c>
      <c r="J55" s="101">
        <f>Events!$V26</f>
        <v>0</v>
      </c>
      <c r="K55" s="101">
        <f>Events!$V27</f>
        <v>0</v>
      </c>
      <c r="L55" s="101">
        <f>Events!$V29</f>
        <v>0</v>
      </c>
      <c r="M55" s="101">
        <f>Events!$V30</f>
        <v>0</v>
      </c>
      <c r="O55" s="23"/>
      <c r="P55" s="102"/>
      <c r="Q55" s="102"/>
    </row>
    <row r="56" spans="1:18" s="85" customFormat="1" ht="15.75" thickBot="1" x14ac:dyDescent="0.25">
      <c r="A56" s="98"/>
      <c r="B56" s="87"/>
      <c r="C56" s="94" t="str">
        <f>IF(COUNTIF(Events!$Y$23,"tie")&gt;0,$E$4,"")</f>
        <v/>
      </c>
      <c r="D56" s="94"/>
      <c r="E56" s="94" t="e">
        <f>IF(Events!#REF!&gt;0,Events!#REF!,"")</f>
        <v>#REF!</v>
      </c>
      <c r="F56" s="94" t="e">
        <f>IF(Events!#REF!&gt;0,Events!#REF!,"")</f>
        <v>#REF!</v>
      </c>
      <c r="G56" s="94"/>
      <c r="H56" s="94"/>
      <c r="I56" s="94"/>
      <c r="J56" s="94"/>
      <c r="K56" s="94"/>
      <c r="L56" s="94"/>
      <c r="M56" s="94"/>
      <c r="O56" s="86" t="str">
        <f>IF(O$5&lt;&gt;"",IF($C$56&lt;&gt;"",SUMIF($G54:$M54,O$3,$G$56:$M$56),""),"")</f>
        <v/>
      </c>
      <c r="P56" s="86" t="str">
        <f>IF(P$5&lt;&gt;"",IF($C$56&lt;&gt;"",SUMIF($G54:$M54,P$3,$G$56:$M$56),""),"")</f>
        <v/>
      </c>
      <c r="Q56" s="86" t="str">
        <f>IF(Q$5&lt;&gt;"",IF($C$56&lt;&gt;"",SUMIF($G54:$M54,Q$3,$G$56:$M$56),""),"")</f>
        <v/>
      </c>
      <c r="R56" s="86" t="str">
        <f>IF(R$5&lt;&gt;"",IF($C$56&lt;&gt;"",SUMIF($G54:$M54,R$3,$G$56:$M$56),""),"")</f>
        <v/>
      </c>
    </row>
    <row r="57" spans="1:18" ht="37.5" customHeight="1" x14ac:dyDescent="0.25">
      <c r="A57" s="81"/>
      <c r="B57" s="90" t="s">
        <v>28</v>
      </c>
      <c r="C57" s="90"/>
      <c r="D57" s="90"/>
      <c r="E57" s="90"/>
      <c r="F57" s="90"/>
      <c r="H57" s="90"/>
      <c r="I57" s="90"/>
      <c r="J57" s="90"/>
      <c r="K57" s="90"/>
      <c r="L57" s="111"/>
      <c r="M57" s="111"/>
      <c r="O57" s="91">
        <f>SUM(O6:O56)</f>
        <v>63.5</v>
      </c>
      <c r="P57" s="91">
        <f t="shared" ref="P57:R57" si="0">SUM(P6:P56)</f>
        <v>93</v>
      </c>
      <c r="Q57" s="91">
        <f t="shared" si="0"/>
        <v>38.5</v>
      </c>
      <c r="R57" s="91">
        <f t="shared" si="0"/>
        <v>12</v>
      </c>
    </row>
    <row r="58" spans="1:18" ht="37.5" customHeight="1" x14ac:dyDescent="0.25">
      <c r="A58" s="6"/>
      <c r="B58" s="3" t="s">
        <v>33</v>
      </c>
      <c r="C58" s="6"/>
      <c r="D58" s="6"/>
      <c r="E58" s="6"/>
      <c r="F58" s="6"/>
      <c r="G58" s="1"/>
      <c r="H58" s="1"/>
      <c r="I58" s="1"/>
      <c r="J58" s="1"/>
      <c r="K58" s="1"/>
      <c r="L58" s="112"/>
      <c r="M58" s="112"/>
      <c r="O58" s="24">
        <f>RANK(O57,$O$57:$R$57)</f>
        <v>2</v>
      </c>
      <c r="P58" s="24">
        <f>RANK(P57,$O$57:$R$57)</f>
        <v>1</v>
      </c>
      <c r="Q58" s="24">
        <f>RANK(Q57,$O$57:$R$57)</f>
        <v>3</v>
      </c>
      <c r="R58" s="24">
        <f>RANK(R57,$O$57:$R$57)</f>
        <v>4</v>
      </c>
    </row>
    <row r="60" spans="1:18" ht="13.5" thickBot="1" x14ac:dyDescent="0.25">
      <c r="A60" s="22" t="s">
        <v>38</v>
      </c>
    </row>
    <row r="61" spans="1:18" ht="15.75" x14ac:dyDescent="0.25">
      <c r="B61" s="149" t="s">
        <v>36</v>
      </c>
      <c r="C61" s="150" t="s">
        <v>72</v>
      </c>
      <c r="D61"/>
      <c r="E61"/>
      <c r="F61"/>
      <c r="I61" s="20"/>
    </row>
    <row r="62" spans="1:18" ht="15" x14ac:dyDescent="0.2">
      <c r="A62" s="5">
        <v>1</v>
      </c>
      <c r="B62" s="151" t="s">
        <v>65</v>
      </c>
      <c r="C62" s="152" t="s">
        <v>68</v>
      </c>
    </row>
    <row r="63" spans="1:18" ht="18.75" customHeight="1" x14ac:dyDescent="0.2">
      <c r="A63" s="5">
        <v>2</v>
      </c>
      <c r="B63" s="151" t="s">
        <v>4</v>
      </c>
      <c r="C63" s="152" t="s">
        <v>39</v>
      </c>
    </row>
    <row r="64" spans="1:18" ht="15" x14ac:dyDescent="0.2">
      <c r="A64" s="5">
        <v>3</v>
      </c>
      <c r="B64" s="151" t="s">
        <v>66</v>
      </c>
      <c r="C64" s="152" t="s">
        <v>67</v>
      </c>
    </row>
    <row r="65" spans="1:18" ht="15" x14ac:dyDescent="0.2">
      <c r="A65" s="5">
        <v>4</v>
      </c>
      <c r="B65" s="151" t="s">
        <v>73</v>
      </c>
      <c r="C65" s="152" t="s">
        <v>74</v>
      </c>
    </row>
    <row r="66" spans="1:18" ht="15" x14ac:dyDescent="0.2">
      <c r="A66" s="5">
        <v>5</v>
      </c>
      <c r="B66" s="35"/>
      <c r="C66" s="142"/>
    </row>
    <row r="67" spans="1:18" ht="15" x14ac:dyDescent="0.2">
      <c r="A67" s="5">
        <v>6</v>
      </c>
      <c r="B67" s="35"/>
      <c r="C67" s="142"/>
    </row>
    <row r="68" spans="1:18" s="5" customFormat="1" ht="15" x14ac:dyDescent="0.2">
      <c r="A68" s="5">
        <v>7</v>
      </c>
      <c r="B68" s="35"/>
      <c r="C68" s="142"/>
      <c r="G68"/>
      <c r="J68"/>
      <c r="K68"/>
      <c r="L68"/>
      <c r="M68"/>
      <c r="N68"/>
      <c r="O68"/>
      <c r="P68"/>
      <c r="Q68"/>
      <c r="R68"/>
    </row>
    <row r="69" spans="1:18" s="5" customFormat="1" ht="15" x14ac:dyDescent="0.2">
      <c r="A69" s="5">
        <v>8</v>
      </c>
      <c r="B69" s="35"/>
      <c r="C69" s="142"/>
      <c r="G69"/>
      <c r="J69"/>
      <c r="K69"/>
      <c r="L69"/>
      <c r="M69"/>
      <c r="N69"/>
      <c r="O69"/>
      <c r="P69"/>
      <c r="Q69"/>
      <c r="R69"/>
    </row>
    <row r="70" spans="1:18" s="5" customFormat="1" ht="15" x14ac:dyDescent="0.2">
      <c r="A70" s="5">
        <v>9</v>
      </c>
      <c r="B70" s="35"/>
      <c r="C70" s="142"/>
      <c r="G70"/>
      <c r="H70"/>
      <c r="I70"/>
      <c r="J70"/>
      <c r="K70"/>
      <c r="L70"/>
      <c r="M70"/>
      <c r="N70"/>
      <c r="O70"/>
      <c r="P70"/>
      <c r="Q70"/>
      <c r="R70"/>
    </row>
    <row r="71" spans="1:18" s="5" customFormat="1" ht="15" x14ac:dyDescent="0.2">
      <c r="A71" s="5">
        <v>10</v>
      </c>
      <c r="B71" s="35"/>
      <c r="C71" s="142"/>
      <c r="G71"/>
      <c r="H71"/>
      <c r="I71"/>
      <c r="J71"/>
      <c r="K71"/>
      <c r="L71"/>
      <c r="M71"/>
      <c r="N71"/>
      <c r="O71"/>
      <c r="P71"/>
      <c r="Q71"/>
      <c r="R71"/>
    </row>
    <row r="72" spans="1:18" s="5" customFormat="1" ht="15" x14ac:dyDescent="0.2">
      <c r="A72" s="5">
        <v>11</v>
      </c>
      <c r="B72" s="35"/>
      <c r="C72" s="142"/>
      <c r="G72"/>
      <c r="H72"/>
      <c r="I72"/>
      <c r="J72"/>
      <c r="K72"/>
      <c r="L72"/>
      <c r="M72"/>
      <c r="N72"/>
      <c r="O72"/>
      <c r="P72"/>
      <c r="Q72"/>
      <c r="R72"/>
    </row>
    <row r="73" spans="1:18" s="5" customFormat="1" ht="15" x14ac:dyDescent="0.2">
      <c r="A73" s="5">
        <v>12</v>
      </c>
      <c r="B73" s="138"/>
      <c r="C73" s="143"/>
      <c r="G73"/>
      <c r="H73"/>
      <c r="I73"/>
      <c r="J73"/>
      <c r="K73"/>
      <c r="L73"/>
      <c r="M73"/>
      <c r="N73"/>
      <c r="O73"/>
      <c r="P73"/>
      <c r="Q73"/>
      <c r="R73"/>
    </row>
    <row r="74" spans="1:18" s="5" customFormat="1" ht="15" x14ac:dyDescent="0.2">
      <c r="A74" s="5">
        <v>13</v>
      </c>
      <c r="B74" s="138"/>
      <c r="C74" s="143"/>
      <c r="G74"/>
      <c r="H74"/>
      <c r="I74"/>
      <c r="J74"/>
      <c r="K74"/>
      <c r="L74"/>
      <c r="M74"/>
      <c r="N74"/>
      <c r="O74"/>
      <c r="P74"/>
      <c r="Q74"/>
      <c r="R74"/>
    </row>
    <row r="75" spans="1:18" s="5" customFormat="1" x14ac:dyDescent="0.2">
      <c r="A75" s="5">
        <v>14</v>
      </c>
      <c r="B75" s="139" t="s">
        <v>37</v>
      </c>
      <c r="C75" s="143"/>
      <c r="G75"/>
      <c r="H75"/>
      <c r="I75"/>
      <c r="J75"/>
      <c r="K75"/>
      <c r="L75"/>
      <c r="M75"/>
      <c r="N75"/>
      <c r="O75"/>
      <c r="P75"/>
      <c r="Q75"/>
      <c r="R75"/>
    </row>
    <row r="76" spans="1:18" s="5" customFormat="1" x14ac:dyDescent="0.2">
      <c r="A76" s="5">
        <v>15</v>
      </c>
      <c r="B76" s="140" t="s">
        <v>37</v>
      </c>
      <c r="C76" s="143"/>
      <c r="G76"/>
      <c r="H76"/>
      <c r="I76"/>
      <c r="J76"/>
      <c r="K76"/>
      <c r="L76"/>
      <c r="M76"/>
      <c r="N76"/>
      <c r="O76"/>
      <c r="P76"/>
      <c r="Q76"/>
      <c r="R76"/>
    </row>
    <row r="77" spans="1:18" s="5" customFormat="1" x14ac:dyDescent="0.2">
      <c r="A77" s="5">
        <v>16</v>
      </c>
      <c r="B77" s="140" t="s">
        <v>37</v>
      </c>
      <c r="C77" s="143"/>
      <c r="G77"/>
      <c r="H77"/>
      <c r="I77"/>
      <c r="J77"/>
      <c r="K77"/>
      <c r="L77"/>
      <c r="M77"/>
      <c r="N77"/>
      <c r="O77"/>
      <c r="P77"/>
      <c r="Q77"/>
      <c r="R77"/>
    </row>
    <row r="78" spans="1:18" s="5" customFormat="1" x14ac:dyDescent="0.2">
      <c r="A78" s="5">
        <v>17</v>
      </c>
      <c r="B78" s="140" t="s">
        <v>37</v>
      </c>
      <c r="C78" s="143"/>
      <c r="G78"/>
      <c r="H78"/>
      <c r="I78"/>
      <c r="J78"/>
      <c r="K78"/>
      <c r="L78"/>
      <c r="M78"/>
      <c r="N78"/>
      <c r="O78"/>
      <c r="P78"/>
      <c r="Q78"/>
      <c r="R78"/>
    </row>
    <row r="79" spans="1:18" s="5" customFormat="1" x14ac:dyDescent="0.2">
      <c r="A79" s="5">
        <v>18</v>
      </c>
      <c r="B79" s="140" t="s">
        <v>37</v>
      </c>
      <c r="C79" s="143"/>
      <c r="G79"/>
      <c r="H79"/>
      <c r="I79"/>
      <c r="J79"/>
      <c r="K79"/>
      <c r="L79"/>
      <c r="M79"/>
      <c r="N79"/>
      <c r="O79"/>
      <c r="P79"/>
      <c r="Q79"/>
      <c r="R79"/>
    </row>
    <row r="80" spans="1:18" s="5" customFormat="1" x14ac:dyDescent="0.2">
      <c r="A80" s="5">
        <v>19</v>
      </c>
      <c r="B80" s="140" t="s">
        <v>37</v>
      </c>
      <c r="C80" s="143"/>
      <c r="G80"/>
      <c r="H80"/>
      <c r="I80"/>
      <c r="J80"/>
      <c r="K80"/>
      <c r="L80"/>
      <c r="M80"/>
      <c r="N80"/>
      <c r="O80"/>
      <c r="P80"/>
      <c r="Q80"/>
      <c r="R80"/>
    </row>
    <row r="81" spans="1:18" s="5" customFormat="1" ht="13.5" thickBot="1" x14ac:dyDescent="0.25">
      <c r="A81" s="5">
        <v>20</v>
      </c>
      <c r="B81" s="141" t="s">
        <v>37</v>
      </c>
      <c r="C81" s="144"/>
      <c r="G81"/>
      <c r="H81"/>
      <c r="I81"/>
      <c r="J81"/>
      <c r="K81"/>
      <c r="L81"/>
      <c r="M81"/>
      <c r="N81"/>
      <c r="O81"/>
      <c r="P81"/>
      <c r="Q81"/>
      <c r="R81"/>
    </row>
  </sheetData>
  <sheetProtection selectLockedCells="1" selectUnlockedCells="1"/>
  <protectedRanges>
    <protectedRange sqref="G1:M3" name="Range2"/>
    <protectedRange sqref="G18:M19 G12:M13 G21:M22 G42:M43 G9:M10 G15:M16 G6:M7 G51:M52 G48:M49 G45:M46 G30:M31 G39:M40 G36:M37 G33:M34 G27:M28 G24:M25 G54:M55" name="Range1"/>
  </protectedRanges>
  <printOptions gridLines="1"/>
  <pageMargins left="0" right="0" top="0" bottom="0.5" header="0.5" footer="0.5"/>
  <pageSetup scale="57" orientation="landscape" r:id="rId1"/>
  <headerFooter alignWithMargins="0">
    <oddFooter>&amp;R&amp;D @ Covington HS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8" sqref="A18:XFD18"/>
    </sheetView>
  </sheetViews>
  <sheetFormatPr defaultRowHeight="12.75" x14ac:dyDescent="0.2"/>
  <cols>
    <col min="3" max="3" width="7.5703125" customWidth="1"/>
    <col min="4" max="4" width="23.140625" customWidth="1"/>
    <col min="5" max="5" width="17.7109375" customWidth="1"/>
    <col min="8" max="8" width="18" customWidth="1"/>
  </cols>
  <sheetData>
    <row r="1" spans="1:10" ht="18.75" thickBot="1" x14ac:dyDescent="0.3">
      <c r="D1" s="31" t="s">
        <v>55</v>
      </c>
      <c r="H1" s="11"/>
      <c r="I1" s="11"/>
      <c r="J1" s="11"/>
    </row>
    <row r="2" spans="1:10" ht="18" x14ac:dyDescent="0.25">
      <c r="A2" s="11" t="s">
        <v>19</v>
      </c>
      <c r="B2" s="11"/>
      <c r="C2" s="11"/>
      <c r="D2" s="11"/>
      <c r="E2" s="11"/>
      <c r="F2" s="11"/>
      <c r="G2" s="11"/>
      <c r="I2" s="11"/>
      <c r="J2" s="11"/>
    </row>
    <row r="3" spans="1:10" ht="20.25" x14ac:dyDescent="0.3">
      <c r="A3" s="36" t="s">
        <v>47</v>
      </c>
      <c r="B3" s="11"/>
      <c r="C3" s="15"/>
      <c r="D3" s="16"/>
      <c r="E3" s="11" t="s">
        <v>21</v>
      </c>
      <c r="F3" s="16"/>
      <c r="G3" s="14"/>
      <c r="I3" s="11"/>
      <c r="J3" s="11"/>
    </row>
    <row r="4" spans="1:10" ht="21" thickBot="1" x14ac:dyDescent="0.35">
      <c r="A4" s="12" t="s">
        <v>8</v>
      </c>
      <c r="B4" s="11" t="s">
        <v>20</v>
      </c>
      <c r="C4" s="15" t="s">
        <v>23</v>
      </c>
      <c r="D4" s="13"/>
      <c r="E4" s="11"/>
      <c r="F4" s="13"/>
      <c r="G4" s="14" t="s">
        <v>22</v>
      </c>
      <c r="I4" s="11"/>
      <c r="J4" s="11"/>
    </row>
    <row r="5" spans="1:10" ht="21.75" thickTop="1" thickBot="1" x14ac:dyDescent="0.35">
      <c r="A5" s="12" t="s">
        <v>7</v>
      </c>
      <c r="B5" s="11" t="s">
        <v>20</v>
      </c>
      <c r="C5" s="15" t="s">
        <v>23</v>
      </c>
      <c r="D5" s="13"/>
      <c r="E5" s="11"/>
      <c r="F5" s="13"/>
      <c r="G5" s="14" t="s">
        <v>22</v>
      </c>
    </row>
    <row r="6" spans="1:10" ht="21.75" thickTop="1" thickBot="1" x14ac:dyDescent="0.35">
      <c r="A6" s="12" t="s">
        <v>6</v>
      </c>
      <c r="B6" s="11" t="s">
        <v>20</v>
      </c>
      <c r="C6" s="15" t="s">
        <v>23</v>
      </c>
      <c r="D6" s="13"/>
      <c r="E6" s="11"/>
      <c r="F6" s="13"/>
      <c r="G6" s="14" t="s">
        <v>22</v>
      </c>
    </row>
    <row r="7" spans="1:10" ht="21.75" thickTop="1" thickBot="1" x14ac:dyDescent="0.35">
      <c r="A7" s="12" t="s">
        <v>5</v>
      </c>
      <c r="B7" s="11" t="s">
        <v>20</v>
      </c>
      <c r="C7" s="15" t="s">
        <v>23</v>
      </c>
      <c r="D7" s="13"/>
      <c r="E7" s="11"/>
      <c r="F7" s="13"/>
      <c r="G7" s="14" t="s">
        <v>22</v>
      </c>
    </row>
    <row r="8" spans="1:10" ht="21" thickTop="1" x14ac:dyDescent="0.3">
      <c r="A8" s="12"/>
      <c r="B8" s="11"/>
      <c r="C8" s="15"/>
      <c r="D8" s="16"/>
      <c r="E8" s="11"/>
      <c r="F8" s="16"/>
      <c r="G8" s="14"/>
    </row>
    <row r="9" spans="1:10" ht="18" x14ac:dyDescent="0.25">
      <c r="A9" s="11" t="s">
        <v>19</v>
      </c>
      <c r="B9" s="11"/>
      <c r="C9" s="11"/>
      <c r="D9" s="11"/>
      <c r="E9" s="11"/>
      <c r="F9" s="11"/>
      <c r="G9" s="11"/>
      <c r="I9" s="11"/>
      <c r="J9" s="11"/>
    </row>
    <row r="10" spans="1:10" ht="20.25" x14ac:dyDescent="0.3">
      <c r="A10" s="36" t="s">
        <v>47</v>
      </c>
      <c r="B10" s="11"/>
      <c r="C10" s="15"/>
      <c r="D10" s="16"/>
      <c r="E10" s="11" t="s">
        <v>21</v>
      </c>
      <c r="F10" s="16"/>
      <c r="G10" s="14"/>
      <c r="I10" s="11"/>
      <c r="J10" s="11"/>
    </row>
    <row r="11" spans="1:10" ht="21" thickBot="1" x14ac:dyDescent="0.35">
      <c r="A11" s="12" t="s">
        <v>8</v>
      </c>
      <c r="B11" s="11" t="s">
        <v>20</v>
      </c>
      <c r="C11" s="15" t="s">
        <v>23</v>
      </c>
      <c r="D11" s="13"/>
      <c r="E11" s="11" t="s">
        <v>21</v>
      </c>
      <c r="F11" s="13"/>
      <c r="G11" s="14" t="s">
        <v>22</v>
      </c>
      <c r="I11" s="11"/>
      <c r="J11" s="11"/>
    </row>
    <row r="12" spans="1:10" ht="21.75" thickTop="1" thickBot="1" x14ac:dyDescent="0.35">
      <c r="A12" s="12" t="s">
        <v>7</v>
      </c>
      <c r="B12" s="11" t="s">
        <v>20</v>
      </c>
      <c r="C12" s="15" t="s">
        <v>23</v>
      </c>
      <c r="D12" s="13"/>
      <c r="E12" s="11"/>
      <c r="F12" s="13"/>
      <c r="G12" s="14" t="s">
        <v>22</v>
      </c>
    </row>
    <row r="13" spans="1:10" ht="21.75" thickTop="1" thickBot="1" x14ac:dyDescent="0.35">
      <c r="A13" s="12" t="s">
        <v>6</v>
      </c>
      <c r="B13" s="11" t="s">
        <v>20</v>
      </c>
      <c r="C13" s="15" t="s">
        <v>23</v>
      </c>
      <c r="D13" s="13"/>
      <c r="E13" s="11"/>
      <c r="F13" s="13"/>
      <c r="G13" s="14" t="s">
        <v>22</v>
      </c>
    </row>
    <row r="14" spans="1:10" ht="21.75" thickTop="1" thickBot="1" x14ac:dyDescent="0.35">
      <c r="A14" s="12" t="s">
        <v>5</v>
      </c>
      <c r="B14" s="11" t="s">
        <v>20</v>
      </c>
      <c r="C14" s="15" t="s">
        <v>23</v>
      </c>
      <c r="D14" s="13"/>
      <c r="E14" s="11"/>
      <c r="F14" s="13"/>
      <c r="G14" s="14" t="s">
        <v>22</v>
      </c>
    </row>
    <row r="15" spans="1:10" ht="13.5" thickTop="1" x14ac:dyDescent="0.2"/>
    <row r="16" spans="1:10" ht="18" x14ac:dyDescent="0.25">
      <c r="A16" s="11" t="s">
        <v>19</v>
      </c>
      <c r="B16" s="11"/>
      <c r="C16" s="11"/>
      <c r="D16" s="11"/>
      <c r="E16" s="11"/>
      <c r="F16" s="11"/>
      <c r="G16" s="11"/>
      <c r="I16" s="11"/>
      <c r="J16" s="11"/>
    </row>
    <row r="17" spans="1:10" ht="20.25" x14ac:dyDescent="0.3">
      <c r="A17" s="36" t="s">
        <v>47</v>
      </c>
      <c r="B17" s="11"/>
      <c r="C17" s="15"/>
      <c r="D17" s="16"/>
      <c r="E17" s="11" t="s">
        <v>21</v>
      </c>
      <c r="F17" s="16"/>
      <c r="G17" s="14"/>
      <c r="I17" s="11"/>
      <c r="J17" s="11"/>
    </row>
    <row r="18" spans="1:10" ht="21" thickBot="1" x14ac:dyDescent="0.35">
      <c r="A18" s="12" t="s">
        <v>8</v>
      </c>
      <c r="B18" s="11" t="s">
        <v>20</v>
      </c>
      <c r="C18" s="15" t="s">
        <v>23</v>
      </c>
      <c r="D18" s="13"/>
      <c r="E18" s="11"/>
      <c r="F18" s="13"/>
      <c r="G18" s="14" t="s">
        <v>22</v>
      </c>
      <c r="I18" s="11"/>
      <c r="J18" s="11"/>
    </row>
    <row r="19" spans="1:10" ht="21.75" thickTop="1" thickBot="1" x14ac:dyDescent="0.35">
      <c r="A19" s="12" t="s">
        <v>7</v>
      </c>
      <c r="B19" s="11" t="s">
        <v>20</v>
      </c>
      <c r="C19" s="15" t="s">
        <v>23</v>
      </c>
      <c r="D19" s="13"/>
      <c r="E19" s="11"/>
      <c r="F19" s="13"/>
      <c r="G19" s="14" t="s">
        <v>22</v>
      </c>
    </row>
    <row r="20" spans="1:10" ht="21.75" thickTop="1" thickBot="1" x14ac:dyDescent="0.35">
      <c r="A20" s="12" t="s">
        <v>6</v>
      </c>
      <c r="B20" s="11" t="s">
        <v>20</v>
      </c>
      <c r="C20" s="15" t="s">
        <v>23</v>
      </c>
      <c r="D20" s="13"/>
      <c r="E20" s="11"/>
      <c r="F20" s="13"/>
      <c r="G20" s="14" t="s">
        <v>22</v>
      </c>
    </row>
    <row r="21" spans="1:10" ht="21.75" thickTop="1" thickBot="1" x14ac:dyDescent="0.35">
      <c r="A21" s="12" t="s">
        <v>5</v>
      </c>
      <c r="B21" s="11" t="s">
        <v>20</v>
      </c>
      <c r="C21" s="15" t="s">
        <v>23</v>
      </c>
      <c r="D21" s="13"/>
      <c r="E21" s="11"/>
      <c r="F21" s="13"/>
      <c r="G21" s="14" t="s">
        <v>22</v>
      </c>
    </row>
    <row r="22" spans="1:10" ht="13.5" thickTop="1" x14ac:dyDescent="0.2"/>
  </sheetData>
  <pageMargins left="0.45" right="0.45" top="0.2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Events</vt:lpstr>
      <vt:lpstr> Girls Scoring</vt:lpstr>
      <vt:lpstr>Announcement</vt:lpstr>
      <vt:lpstr>' Girls Scoring'!Print_Area</vt:lpstr>
    </vt:vector>
  </TitlesOfParts>
  <Company>Ansonia Local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chad.cramer</dc:creator>
  <cp:lastModifiedBy>matt.macy</cp:lastModifiedBy>
  <cp:lastPrinted>2017-04-04T23:31:57Z</cp:lastPrinted>
  <dcterms:created xsi:type="dcterms:W3CDTF">2008-04-07T15:00:59Z</dcterms:created>
  <dcterms:modified xsi:type="dcterms:W3CDTF">2017-04-05T18:34:15Z</dcterms:modified>
</cp:coreProperties>
</file>